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elungen-my.sharepoint.com/personal/johan_strombeck_magelungen_com/Documents/Uppdaterad/Hemsidan/"/>
    </mc:Choice>
  </mc:AlternateContent>
  <xr:revisionPtr revIDLastSave="6803" documentId="11_001A1607BDB264BB30E125E980C9CC5C48044CA7" xr6:coauthVersionLast="47" xr6:coauthVersionMax="47" xr10:uidLastSave="{49125F6D-EDD1-41BC-8054-98ADA13CD16A}"/>
  <bookViews>
    <workbookView xWindow="-120" yWindow="-120" windowWidth="29040" windowHeight="15720" activeTab="1" xr2:uid="{00000000-000D-0000-FFFF-FFFF00000000}"/>
  </bookViews>
  <sheets>
    <sheet name="ISAP Ungdom" sheetId="31" r:id="rId1"/>
    <sheet name="ISAP Förälder" sheetId="2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1" l="1"/>
  <c r="U5" i="31" s="1"/>
  <c r="I6" i="31"/>
  <c r="U6" i="31" s="1"/>
  <c r="I7" i="31"/>
  <c r="U7" i="31" s="1"/>
  <c r="I8" i="31"/>
  <c r="U8" i="31" s="1"/>
  <c r="I9" i="31"/>
  <c r="U9" i="31" s="1"/>
  <c r="I10" i="31"/>
  <c r="U10" i="31" s="1"/>
  <c r="I11" i="31"/>
  <c r="U11" i="31" s="1"/>
  <c r="I12" i="31"/>
  <c r="U12" i="31" s="1"/>
  <c r="H5" i="31"/>
  <c r="O5" i="31" s="1"/>
  <c r="H8" i="31"/>
  <c r="O8" i="31" s="1"/>
  <c r="H9" i="31"/>
  <c r="O9" i="31" s="1"/>
  <c r="I16" i="27"/>
  <c r="I17" i="27"/>
  <c r="H16" i="27"/>
  <c r="H8" i="27"/>
  <c r="I8" i="27"/>
  <c r="U8" i="27" s="1"/>
  <c r="I5" i="27"/>
  <c r="H5" i="27"/>
  <c r="W17" i="31"/>
  <c r="Q17" i="31"/>
  <c r="I17" i="31"/>
  <c r="U17" i="31" s="1"/>
  <c r="H17" i="31"/>
  <c r="O17" i="31" s="1"/>
  <c r="W16" i="31"/>
  <c r="Q16" i="31"/>
  <c r="I16" i="31"/>
  <c r="U16" i="31" s="1"/>
  <c r="H16" i="31"/>
  <c r="O16" i="31" s="1"/>
  <c r="W15" i="31"/>
  <c r="Q15" i="31"/>
  <c r="I15" i="31"/>
  <c r="U15" i="31" s="1"/>
  <c r="H15" i="31"/>
  <c r="O15" i="31" s="1"/>
  <c r="W14" i="31"/>
  <c r="Q14" i="31"/>
  <c r="I14" i="31"/>
  <c r="U14" i="31" s="1"/>
  <c r="H14" i="31"/>
  <c r="O14" i="31" s="1"/>
  <c r="W13" i="31"/>
  <c r="Q13" i="31"/>
  <c r="I13" i="31"/>
  <c r="U13" i="31" s="1"/>
  <c r="H13" i="31"/>
  <c r="O13" i="31" s="1"/>
  <c r="W12" i="31"/>
  <c r="R12" i="31"/>
  <c r="Q12" i="31"/>
  <c r="H12" i="31"/>
  <c r="O12" i="31" s="1"/>
  <c r="W11" i="31"/>
  <c r="R11" i="31"/>
  <c r="Q11" i="31"/>
  <c r="H11" i="31"/>
  <c r="O11" i="31" s="1"/>
  <c r="W10" i="31"/>
  <c r="R10" i="31"/>
  <c r="Q10" i="31"/>
  <c r="H10" i="31"/>
  <c r="O10" i="31" s="1"/>
  <c r="W9" i="31"/>
  <c r="Q9" i="31"/>
  <c r="W8" i="31"/>
  <c r="R8" i="31"/>
  <c r="Q8" i="31"/>
  <c r="W7" i="31"/>
  <c r="Q7" i="31"/>
  <c r="H7" i="31"/>
  <c r="O7" i="31" s="1"/>
  <c r="W6" i="31"/>
  <c r="Q6" i="31"/>
  <c r="H6" i="31"/>
  <c r="O6" i="31" s="1"/>
  <c r="W5" i="31"/>
  <c r="R5" i="31"/>
  <c r="Q5" i="31"/>
  <c r="I10" i="27"/>
  <c r="H10" i="27"/>
  <c r="H14" i="27"/>
  <c r="U17" i="27" l="1"/>
  <c r="H17" i="27"/>
  <c r="O17" i="27" s="1"/>
  <c r="U16" i="27"/>
  <c r="O16" i="27"/>
  <c r="I15" i="27"/>
  <c r="U15" i="27" s="1"/>
  <c r="H15" i="27"/>
  <c r="O15" i="27" s="1"/>
  <c r="I14" i="27"/>
  <c r="U14" i="27" s="1"/>
  <c r="O14" i="27"/>
  <c r="I13" i="27"/>
  <c r="U13" i="27" s="1"/>
  <c r="H13" i="27"/>
  <c r="O13" i="27" s="1"/>
  <c r="I12" i="27"/>
  <c r="U12" i="27" s="1"/>
  <c r="H12" i="27"/>
  <c r="O12" i="27" s="1"/>
  <c r="I11" i="27"/>
  <c r="U11" i="27" s="1"/>
  <c r="H11" i="27"/>
  <c r="O11" i="27" s="1"/>
  <c r="U10" i="27"/>
  <c r="O10" i="27"/>
  <c r="I9" i="27"/>
  <c r="U9" i="27" s="1"/>
  <c r="H9" i="27"/>
  <c r="O9" i="27" s="1"/>
  <c r="O8" i="27"/>
  <c r="I7" i="27"/>
  <c r="U7" i="27" s="1"/>
  <c r="H7" i="27"/>
  <c r="O7" i="27" s="1"/>
  <c r="I6" i="27"/>
  <c r="U6" i="27" s="1"/>
  <c r="H6" i="27"/>
  <c r="O6" i="27" s="1"/>
  <c r="U5" i="27"/>
  <c r="O5" i="27"/>
</calcChain>
</file>

<file path=xl/sharedStrings.xml><?xml version="1.0" encoding="utf-8"?>
<sst xmlns="http://schemas.openxmlformats.org/spreadsheetml/2006/main" count="251" uniqueCount="83">
  <si>
    <t>1.</t>
  </si>
  <si>
    <t>2.</t>
  </si>
  <si>
    <t>3.</t>
  </si>
  <si>
    <t>4.</t>
  </si>
  <si>
    <t>5.</t>
  </si>
  <si>
    <t>6.</t>
  </si>
  <si>
    <t>7.</t>
  </si>
  <si>
    <t>M</t>
  </si>
  <si>
    <t>+ 1 SD</t>
  </si>
  <si>
    <t>-1 SD</t>
  </si>
  <si>
    <t>SD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</si>
  <si>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</si>
  <si>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</si>
  <si>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</si>
  <si>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</si>
  <si>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</si>
  <si>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</si>
  <si>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</si>
  <si>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</si>
  <si>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</si>
  <si>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</si>
  <si>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</si>
  <si>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</si>
  <si>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</si>
  <si>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</si>
  <si>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</si>
  <si>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</si>
  <si>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</si>
  <si>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ISAP ungdom</t>
  </si>
  <si>
    <r>
      <t>Frågorna besvaras på en skala från</t>
    </r>
    <r>
      <rPr>
        <b/>
        <i/>
        <sz val="11"/>
        <color rgb="FF000000"/>
        <rFont val="Bahnschrift Light"/>
        <family val="2"/>
      </rPr>
      <t xml:space="preserve"> 0-3</t>
    </r>
    <r>
      <rPr>
        <i/>
        <sz val="11"/>
        <color rgb="FF000000"/>
        <rFont val="Bahnschrift Light"/>
        <family val="2"/>
      </rPr>
      <t>.</t>
    </r>
  </si>
  <si>
    <t>Symptom</t>
  </si>
  <si>
    <t>Funktion</t>
  </si>
  <si>
    <t>Symptompoäng</t>
  </si>
  <si>
    <t>Funktionspoäng</t>
  </si>
  <si>
    <t>Funktionspåverkan</t>
  </si>
  <si>
    <t>Depression</t>
  </si>
  <si>
    <t>a</t>
  </si>
  <si>
    <t>Social fobi</t>
  </si>
  <si>
    <t>Separationsångest</t>
  </si>
  <si>
    <t>Prestationsångest</t>
  </si>
  <si>
    <t>Agorafobi/panik</t>
  </si>
  <si>
    <t>Somatiska besvär</t>
  </si>
  <si>
    <t>Olust kopplat till skolan</t>
  </si>
  <si>
    <t>Aggression</t>
  </si>
  <si>
    <t>Problem med klasskamrater</t>
  </si>
  <si>
    <t>Problem med lärare</t>
  </si>
  <si>
    <t>Problem med specifik skola</t>
  </si>
  <si>
    <t>Problem inom familjen</t>
  </si>
  <si>
    <t>Problem med föräldrar</t>
  </si>
  <si>
    <t/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</si>
  <si>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</si>
  <si>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</si>
  <si>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</si>
  <si>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</si>
  <si>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</si>
  <si>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</si>
  <si>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</si>
  <si>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</si>
  <si>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</si>
  <si>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</si>
  <si>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</si>
  <si>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</si>
  <si>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</si>
  <si>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</si>
  <si>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</si>
  <si>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</si>
  <si>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</si>
  <si>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</si>
  <si>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</si>
  <si>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</si>
  <si>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</si>
  <si>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</si>
  <si>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</si>
  <si>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</si>
  <si>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ISAP Förälder</t>
  </si>
  <si>
    <t>49.</t>
  </si>
  <si>
    <t>Ingen</t>
  </si>
  <si>
    <t>Liten</t>
  </si>
  <si>
    <t>0,1 - 1,0</t>
  </si>
  <si>
    <t>Måttlig</t>
  </si>
  <si>
    <t>1,1 - 2,0</t>
  </si>
  <si>
    <t>Stor</t>
  </si>
  <si>
    <t>2,1 - 3,0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</si>
</sst>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ahnschrift Light"/>
      <family val="2"/>
    </font>
    <font>
      <b/>
      <sz val="16"/>
      <color rgb="FF000000"/>
      <name val="Bahnschrift Light"/>
      <family val="2"/>
    </font>
    <font>
      <sz val="11"/>
      <color rgb="FFFF0000"/>
      <name val="Bahnschrift Light"/>
      <family val="2"/>
    </font>
    <font>
      <i/>
      <sz val="11"/>
      <color rgb="FF000000"/>
      <name val="Bahnschrift Light"/>
      <family val="2"/>
    </font>
    <font>
      <b/>
      <i/>
      <sz val="11"/>
      <color rgb="FF000000"/>
      <name val="Bahnschrift Light"/>
      <family val="2"/>
    </font>
    <font>
      <sz val="11"/>
      <color theme="0"/>
      <name val="Bahnschrift Light"/>
      <family val="2"/>
    </font>
    <font>
      <sz val="11"/>
      <color theme="0"/>
      <name val="Calibri"/>
      <family val="2"/>
    </font>
    <font>
      <sz val="11"/>
      <name val="Bahnschrift Light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name val="Bahnschrift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/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4" fillId="0" borderId="0" xfId="0" applyFont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8" fillId="0" borderId="0" xfId="0" quotePrefix="1" applyFont="1"/>
    <xf numFmtId="0" fontId="7" fillId="0" borderId="0" xfId="0" applyFont="1" applyAlignment="1">
      <alignment horizontal="right"/>
    </xf>
    <xf numFmtId="164" fontId="7" fillId="0" borderId="0" xfId="0" applyNumberFormat="1" applyFont="1"/>
    <xf numFmtId="164" fontId="8" fillId="0" borderId="0" xfId="0" applyNumberFormat="1" applyFont="1"/>
    <xf numFmtId="0" fontId="9" fillId="0" borderId="0" xfId="0" applyFont="1"/>
    <xf numFmtId="0" fontId="10" fillId="0" borderId="0" xfId="0" applyFont="1"/>
    <xf numFmtId="0" fontId="0" fillId="2" borderId="5" xfId="0" applyFill="1" applyBorder="1"/>
    <xf numFmtId="0" fontId="11" fillId="0" borderId="0" xfId="0" applyFont="1"/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12" fillId="3" borderId="5" xfId="0" applyFont="1" applyFill="1" applyBorder="1"/>
    <xf numFmtId="0" fontId="12" fillId="3" borderId="6" xfId="0" applyFont="1" applyFill="1" applyBorder="1"/>
  </cellXfs>
  <cellStyles count="2">
    <cellStyle name="Normal" xfId="0" builtinId="0" customBuiltin="1"/>
    <cellStyle name="Procent" xfId="1" builtinId="5" customBuiltin="1"/>
  </cellStyles>
  <dxfs count="12"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  <dxf>
      <font>
        <b/>
        <i val="0"/>
      </font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A7A7"/>
      <color rgb="FFFF7575"/>
      <color rgb="FFFF996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r>
              <a:rPr lang="en-US"/>
              <a:t>Symptom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'ISAP Ungdom'!$O$4</c:f>
              <c:strCache>
                <c:ptCount val="1"/>
                <c:pt idx="0">
                  <c:v>Symptom</c:v>
                </c:pt>
              </c:strCache>
            </c:strRef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'ISAP Ungdom'!$N$5:$N$17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Ungdom'!$O$5:$O$17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D-42ED-B300-769DEF6C5D3E}"/>
            </c:ext>
          </c:extLst>
        </c:ser>
        <c:ser>
          <c:idx val="1"/>
          <c:order val="1"/>
          <c:tx>
            <c:strRef>
              <c:f>'ISAP Ungdom'!$P$4</c:f>
              <c:strCache>
                <c:ptCount val="1"/>
                <c:pt idx="0">
                  <c:v>M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'ISAP Ungdom'!$N$5:$N$17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Ungdom'!$P$5:$P$17</c:f>
              <c:numCache>
                <c:formatCode>General</c:formatCode>
                <c:ptCount val="13"/>
                <c:pt idx="0">
                  <c:v>0.83</c:v>
                </c:pt>
                <c:pt idx="1">
                  <c:v>0.57999999999999996</c:v>
                </c:pt>
                <c:pt idx="2">
                  <c:v>0.5</c:v>
                </c:pt>
                <c:pt idx="3">
                  <c:v>1.17</c:v>
                </c:pt>
                <c:pt idx="4">
                  <c:v>0.28999999999999998</c:v>
                </c:pt>
                <c:pt idx="5">
                  <c:v>0.62</c:v>
                </c:pt>
                <c:pt idx="6">
                  <c:v>1.1299999999999999</c:v>
                </c:pt>
                <c:pt idx="7">
                  <c:v>0.92</c:v>
                </c:pt>
                <c:pt idx="8">
                  <c:v>0.38</c:v>
                </c:pt>
                <c:pt idx="9">
                  <c:v>0.49</c:v>
                </c:pt>
                <c:pt idx="10">
                  <c:v>0.51</c:v>
                </c:pt>
                <c:pt idx="11">
                  <c:v>0.4</c:v>
                </c:pt>
                <c:pt idx="12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D-42ED-B300-769DEF6C5D3E}"/>
            </c:ext>
          </c:extLst>
        </c:ser>
        <c:ser>
          <c:idx val="2"/>
          <c:order val="2"/>
          <c:tx>
            <c:strRef>
              <c:f>'ISAP Ungdom'!$Q$4</c:f>
              <c:strCache>
                <c:ptCount val="1"/>
                <c:pt idx="0">
                  <c:v>+ 1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'ISAP Ungdom'!$N$5:$N$17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Ungdom'!$Q$5:$Q$17</c:f>
              <c:numCache>
                <c:formatCode>General</c:formatCode>
                <c:ptCount val="13"/>
                <c:pt idx="0">
                  <c:v>1.5899999999999999</c:v>
                </c:pt>
                <c:pt idx="1">
                  <c:v>1.23</c:v>
                </c:pt>
                <c:pt idx="2">
                  <c:v>1.1200000000000001</c:v>
                </c:pt>
                <c:pt idx="3">
                  <c:v>2.06</c:v>
                </c:pt>
                <c:pt idx="4">
                  <c:v>0.84000000000000008</c:v>
                </c:pt>
                <c:pt idx="5">
                  <c:v>1.21</c:v>
                </c:pt>
                <c:pt idx="6">
                  <c:v>1.92</c:v>
                </c:pt>
                <c:pt idx="7">
                  <c:v>1.78</c:v>
                </c:pt>
                <c:pt idx="8">
                  <c:v>0.97</c:v>
                </c:pt>
                <c:pt idx="9">
                  <c:v>1.0699999999999998</c:v>
                </c:pt>
                <c:pt idx="10">
                  <c:v>1.28</c:v>
                </c:pt>
                <c:pt idx="11">
                  <c:v>1.06</c:v>
                </c:pt>
                <c:pt idx="12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D-42ED-B300-769DEF6C5D3E}"/>
            </c:ext>
          </c:extLst>
        </c:ser>
        <c:ser>
          <c:idx val="3"/>
          <c:order val="3"/>
          <c:tx>
            <c:strRef>
              <c:f>'ISAP Ungdom'!$R$4</c:f>
              <c:strCache>
                <c:ptCount val="1"/>
                <c:pt idx="0">
                  <c:v>-1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'ISAP Ungdom'!$N$5:$N$17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Ungdom'!$R$5:$R$17</c:f>
              <c:numCache>
                <c:formatCode>General</c:formatCode>
                <c:ptCount val="13"/>
                <c:pt idx="0">
                  <c:v>6.9999999999999951E-2</c:v>
                </c:pt>
                <c:pt idx="1">
                  <c:v>0</c:v>
                </c:pt>
                <c:pt idx="2">
                  <c:v>0</c:v>
                </c:pt>
                <c:pt idx="3">
                  <c:v>0.27999999999999992</c:v>
                </c:pt>
                <c:pt idx="4">
                  <c:v>0</c:v>
                </c:pt>
                <c:pt idx="5">
                  <c:v>3.0000000000000027E-2</c:v>
                </c:pt>
                <c:pt idx="6">
                  <c:v>0.33999999999999986</c:v>
                </c:pt>
                <c:pt idx="7">
                  <c:v>6.0000000000000053E-2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D-42ED-B300-769DEF6C5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705536"/>
        <c:axId val="815701376"/>
      </c:lineChart>
      <c:catAx>
        <c:axId val="81570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815701376"/>
        <c:crosses val="autoZero"/>
        <c:auto val="1"/>
        <c:lblAlgn val="ctr"/>
        <c:lblOffset val="100"/>
        <c:noMultiLvlLbl val="0"/>
      </c:catAx>
      <c:valAx>
        <c:axId val="815701376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8157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Bahnschrift Light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r>
              <a:rPr lang="en-US"/>
              <a:t>Funktion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'ISAP Ungdom'!$U$4</c:f>
              <c:strCache>
                <c:ptCount val="1"/>
                <c:pt idx="0">
                  <c:v>Funktion</c:v>
                </c:pt>
              </c:strCache>
            </c:strRef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'ISAP Ungdom'!$T$5:$T$17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Ungdom'!$U$5:$U$17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6-41D8-81F3-FFDC9CBB4BEE}"/>
            </c:ext>
          </c:extLst>
        </c:ser>
        <c:ser>
          <c:idx val="1"/>
          <c:order val="1"/>
          <c:tx>
            <c:strRef>
              <c:f>'ISAP Ungdom'!$V$4</c:f>
              <c:strCache>
                <c:ptCount val="1"/>
                <c:pt idx="0">
                  <c:v>M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'ISAP Ungdom'!$T$5:$T$17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Ungdom'!$V$5:$V$17</c:f>
              <c:numCache>
                <c:formatCode>General</c:formatCode>
                <c:ptCount val="13"/>
                <c:pt idx="0">
                  <c:v>0.42</c:v>
                </c:pt>
                <c:pt idx="1">
                  <c:v>0.27</c:v>
                </c:pt>
                <c:pt idx="2">
                  <c:v>0.17</c:v>
                </c:pt>
                <c:pt idx="3">
                  <c:v>0.39</c:v>
                </c:pt>
                <c:pt idx="4">
                  <c:v>0.17</c:v>
                </c:pt>
                <c:pt idx="5">
                  <c:v>0.52</c:v>
                </c:pt>
                <c:pt idx="6">
                  <c:v>0.43</c:v>
                </c:pt>
                <c:pt idx="7">
                  <c:v>0.25</c:v>
                </c:pt>
                <c:pt idx="8">
                  <c:v>0.21</c:v>
                </c:pt>
                <c:pt idx="9">
                  <c:v>0.21</c:v>
                </c:pt>
                <c:pt idx="10">
                  <c:v>0.22</c:v>
                </c:pt>
                <c:pt idx="11">
                  <c:v>0.19</c:v>
                </c:pt>
                <c:pt idx="12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76-41D8-81F3-FFDC9CBB4BEE}"/>
            </c:ext>
          </c:extLst>
        </c:ser>
        <c:ser>
          <c:idx val="2"/>
          <c:order val="2"/>
          <c:tx>
            <c:strRef>
              <c:f>'ISAP Ungdom'!$W$4</c:f>
              <c:strCache>
                <c:ptCount val="1"/>
                <c:pt idx="0">
                  <c:v>+ 1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'ISAP Ungdom'!$T$5:$T$17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Ungdom'!$W$5:$W$17</c:f>
              <c:numCache>
                <c:formatCode>General</c:formatCode>
                <c:ptCount val="13"/>
                <c:pt idx="0">
                  <c:v>1.1000000000000001</c:v>
                </c:pt>
                <c:pt idx="1">
                  <c:v>0.81</c:v>
                </c:pt>
                <c:pt idx="2">
                  <c:v>0.63</c:v>
                </c:pt>
                <c:pt idx="3">
                  <c:v>1.1200000000000001</c:v>
                </c:pt>
                <c:pt idx="4">
                  <c:v>0.61</c:v>
                </c:pt>
                <c:pt idx="5">
                  <c:v>1.17</c:v>
                </c:pt>
                <c:pt idx="6">
                  <c:v>1.0900000000000001</c:v>
                </c:pt>
                <c:pt idx="7">
                  <c:v>0.82</c:v>
                </c:pt>
                <c:pt idx="8">
                  <c:v>0.69</c:v>
                </c:pt>
                <c:pt idx="9">
                  <c:v>0.72</c:v>
                </c:pt>
                <c:pt idx="10">
                  <c:v>0.78999999999999992</c:v>
                </c:pt>
                <c:pt idx="11">
                  <c:v>0.71</c:v>
                </c:pt>
                <c:pt idx="12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76-41D8-81F3-FFDC9CBB4BEE}"/>
            </c:ext>
          </c:extLst>
        </c:ser>
        <c:ser>
          <c:idx val="3"/>
          <c:order val="3"/>
          <c:tx>
            <c:strRef>
              <c:f>'ISAP Ungdom'!$X$4</c:f>
              <c:strCache>
                <c:ptCount val="1"/>
                <c:pt idx="0">
                  <c:v>-1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'ISAP Ungdom'!$T$5:$T$17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Ungdom'!$X$5:$X$17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76-41D8-81F3-FFDC9CBB4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991136"/>
        <c:axId val="993001952"/>
      </c:lineChart>
      <c:catAx>
        <c:axId val="99299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993001952"/>
        <c:crosses val="autoZero"/>
        <c:auto val="1"/>
        <c:lblAlgn val="ctr"/>
        <c:lblOffset val="100"/>
        <c:noMultiLvlLbl val="0"/>
      </c:catAx>
      <c:valAx>
        <c:axId val="99300195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99299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Bahnschrift Light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r>
              <a:rPr lang="en-US"/>
              <a:t>Symptom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'ISAP Förälder'!$O$4</c:f>
              <c:strCache>
                <c:ptCount val="1"/>
                <c:pt idx="0">
                  <c:v>Symptom</c:v>
                </c:pt>
              </c:strCache>
            </c:strRef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'ISAP Förälder'!$N$5:$N$17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Förälder'!$O$5:$O$17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5A-4EC0-AECF-66674F7E847A}"/>
            </c:ext>
          </c:extLst>
        </c:ser>
        <c:ser>
          <c:idx val="1"/>
          <c:order val="1"/>
          <c:tx>
            <c:strRef>
              <c:f>'ISAP Förälder'!$P$4</c:f>
              <c:strCache>
                <c:ptCount val="1"/>
                <c:pt idx="0">
                  <c:v>M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'ISAP Förälder'!$N$5:$N$17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Förälder'!$P$5:$P$17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A-4EC0-AECF-66674F7E847A}"/>
            </c:ext>
          </c:extLst>
        </c:ser>
        <c:ser>
          <c:idx val="2"/>
          <c:order val="2"/>
          <c:tx>
            <c:strRef>
              <c:f>'ISAP Förälder'!$Q$4</c:f>
              <c:strCache>
                <c:ptCount val="1"/>
                <c:pt idx="0">
                  <c:v>+ 1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'ISAP Förälder'!$N$5:$N$17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Förälder'!$Q$5:$Q$17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5A-4EC0-AECF-66674F7E847A}"/>
            </c:ext>
          </c:extLst>
        </c:ser>
        <c:ser>
          <c:idx val="3"/>
          <c:order val="3"/>
          <c:tx>
            <c:strRef>
              <c:f>'ISAP Förälder'!$R$4</c:f>
              <c:strCache>
                <c:ptCount val="1"/>
                <c:pt idx="0">
                  <c:v>-1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'ISAP Förälder'!$N$5:$N$17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Förälder'!$R$5:$R$17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5A-4EC0-AECF-66674F7E8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705536"/>
        <c:axId val="815701376"/>
      </c:lineChart>
      <c:catAx>
        <c:axId val="81570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815701376"/>
        <c:crosses val="autoZero"/>
        <c:auto val="1"/>
        <c:lblAlgn val="ctr"/>
        <c:lblOffset val="100"/>
        <c:noMultiLvlLbl val="0"/>
      </c:catAx>
      <c:valAx>
        <c:axId val="815701376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8157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Bahnschrift Light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r>
              <a:rPr lang="en-US"/>
              <a:t>Funktion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'ISAP Förälder'!$U$4</c:f>
              <c:strCache>
                <c:ptCount val="1"/>
                <c:pt idx="0">
                  <c:v>Funktion</c:v>
                </c:pt>
              </c:strCache>
            </c:strRef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'ISAP Förälder'!$T$5:$T$17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Förälder'!$U$5:$U$17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1-4F7A-96DC-D840727136CF}"/>
            </c:ext>
          </c:extLst>
        </c:ser>
        <c:ser>
          <c:idx val="1"/>
          <c:order val="1"/>
          <c:tx>
            <c:strRef>
              <c:f>'ISAP Förälder'!$V$4</c:f>
              <c:strCache>
                <c:ptCount val="1"/>
                <c:pt idx="0">
                  <c:v>M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'ISAP Förälder'!$T$5:$T$17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Förälder'!$V$5:$V$17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1-4F7A-96DC-D840727136CF}"/>
            </c:ext>
          </c:extLst>
        </c:ser>
        <c:ser>
          <c:idx val="2"/>
          <c:order val="2"/>
          <c:tx>
            <c:strRef>
              <c:f>'ISAP Förälder'!$W$4</c:f>
              <c:strCache>
                <c:ptCount val="1"/>
                <c:pt idx="0">
                  <c:v>+ 1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'ISAP Förälder'!$T$5:$T$17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Förälder'!$W$5:$W$17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A1-4F7A-96DC-D840727136CF}"/>
            </c:ext>
          </c:extLst>
        </c:ser>
        <c:ser>
          <c:idx val="3"/>
          <c:order val="3"/>
          <c:tx>
            <c:strRef>
              <c:f>'ISAP Förälder'!$X$4</c:f>
              <c:strCache>
                <c:ptCount val="1"/>
                <c:pt idx="0">
                  <c:v>-1 SD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'ISAP Förälder'!$T$5:$T$17</c:f>
              <c:strCache>
                <c:ptCount val="13"/>
                <c:pt idx="0">
                  <c:v>Depression</c:v>
                </c:pt>
                <c:pt idx="1">
                  <c:v>Social fobi</c:v>
                </c:pt>
                <c:pt idx="2">
                  <c:v>Separationsångest</c:v>
                </c:pt>
                <c:pt idx="3">
                  <c:v>Prestationsångest</c:v>
                </c:pt>
                <c:pt idx="4">
                  <c:v>Agorafobi/panik</c:v>
                </c:pt>
                <c:pt idx="5">
                  <c:v>Somatiska besvär</c:v>
                </c:pt>
                <c:pt idx="6">
                  <c:v>Olust kopplat till skolan</c:v>
                </c:pt>
                <c:pt idx="7">
                  <c:v>Aggression</c:v>
                </c:pt>
                <c:pt idx="8">
                  <c:v>Problem med klasskamrater</c:v>
                </c:pt>
                <c:pt idx="9">
                  <c:v>Problem med lärare</c:v>
                </c:pt>
                <c:pt idx="10">
                  <c:v>Problem med specifik skola</c:v>
                </c:pt>
                <c:pt idx="11">
                  <c:v>Problem inom familjen</c:v>
                </c:pt>
                <c:pt idx="12">
                  <c:v>Problem med föräldrar</c:v>
                </c:pt>
              </c:strCache>
            </c:strRef>
          </c:cat>
          <c:val>
            <c:numRef>
              <c:f>'ISAP Förälder'!$X$5:$X$17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A1-4F7A-96DC-D8407271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991136"/>
        <c:axId val="993001952"/>
      </c:lineChart>
      <c:catAx>
        <c:axId val="99299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993001952"/>
        <c:crosses val="autoZero"/>
        <c:auto val="1"/>
        <c:lblAlgn val="ctr"/>
        <c:lblOffset val="100"/>
        <c:noMultiLvlLbl val="0"/>
      </c:catAx>
      <c:valAx>
        <c:axId val="99300195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ahnschrift Light" panose="020B0502040204020203" pitchFamily="34" charset="0"/>
                <a:ea typeface="+mn-ea"/>
                <a:cs typeface="+mn-cs"/>
              </a:defRPr>
            </a:pPr>
            <a:endParaRPr lang="sv-SE"/>
          </a:p>
        </c:txPr>
        <c:crossAx val="99299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ahnschrift Light" panose="020B050204020402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Bahnschrift Light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609577</xdr:colOff>
      <xdr:row>18</xdr:row>
      <xdr:rowOff>1583</xdr:rowOff>
    </xdr:from>
    <xdr:to>
      <xdr:col>11</xdr:col>
      <xdr:colOff>608902</xdr:colOff>
      <xdr:row>37</xdr:row>
      <xdr:rowOff>159883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7B9F439-4505-4613-A17F-8386523BA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609576</xdr:colOff>
      <xdr:row>18</xdr:row>
      <xdr:rowOff>1575</xdr:rowOff>
    </xdr:from>
    <xdr:to>
      <xdr:col>21</xdr:col>
      <xdr:colOff>526351</xdr:colOff>
      <xdr:row>37</xdr:row>
      <xdr:rowOff>159875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57B3C8F-8633-438E-A65D-BE59D890F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609577</xdr:colOff>
      <xdr:row>18</xdr:row>
      <xdr:rowOff>1583</xdr:rowOff>
    </xdr:from>
    <xdr:to>
      <xdr:col>11</xdr:col>
      <xdr:colOff>608902</xdr:colOff>
      <xdr:row>37</xdr:row>
      <xdr:rowOff>163058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24614BF-72AB-4D29-8BCB-DA4D2194F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609576</xdr:colOff>
      <xdr:row>18</xdr:row>
      <xdr:rowOff>1575</xdr:rowOff>
    </xdr:from>
    <xdr:to>
      <xdr:col>21</xdr:col>
      <xdr:colOff>523176</xdr:colOff>
      <xdr:row>37</xdr:row>
      <xdr:rowOff>163050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F89F1C7-1994-430E-8A93-3ACC8F66C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1B825-043E-43DE-9159-A841F413101B}">
  <sheetPr>
    <tabColor theme="7" tint="0.39997558519241921"/>
  </sheetPr>
  <dimension ref="A1:AA51"/>
  <sheetViews>
    <sheetView zoomScaleNormal="100" workbookViewId="0"/>
  </sheetViews>
  <sheetFormatPr defaultRowHeight="15" x14ac:dyDescent="0.25"/>
  <cols>
    <col min="2" max="2" width="5.5703125" style="1" customWidth="1"/>
    <col min="3" max="4" width="10.5703125" customWidth="1"/>
    <col min="7" max="7" width="11.140625" customWidth="1"/>
    <col min="8" max="9" width="15.5703125" customWidth="1"/>
    <col min="12" max="12" width="8.7109375" customWidth="1"/>
  </cols>
  <sheetData>
    <row r="1" spans="1:27" ht="19.5" x14ac:dyDescent="0.25">
      <c r="A1" s="5" t="s">
        <v>28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7" ht="19.5" x14ac:dyDescent="0.25">
      <c r="A2" s="5"/>
      <c r="C2" s="19" t="s">
        <v>29</v>
      </c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12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ht="15.75" thickBot="1" x14ac:dyDescent="0.3">
      <c r="B3" s="3"/>
      <c r="C3" s="2" t="s">
        <v>30</v>
      </c>
      <c r="D3" s="2" t="s">
        <v>31</v>
      </c>
      <c r="E3" s="2"/>
      <c r="F3" s="2"/>
      <c r="G3" s="2"/>
      <c r="H3" s="2"/>
      <c r="I3" s="2"/>
      <c r="J3" s="2"/>
      <c r="K3" s="2"/>
      <c r="L3" s="2"/>
      <c r="M3" s="12"/>
      <c r="N3" s="26"/>
      <c r="O3" s="26"/>
      <c r="P3" s="27"/>
      <c r="Q3" s="27"/>
      <c r="R3" s="27"/>
      <c r="S3" s="27"/>
      <c r="T3" s="27"/>
      <c r="U3" s="27"/>
      <c r="V3" s="27"/>
      <c r="W3" s="27"/>
      <c r="X3" s="27"/>
      <c r="Y3" s="27"/>
      <c r="Z3" s="21"/>
      <c r="AA3" s="21"/>
    </row>
    <row r="4" spans="1:27" ht="15.75" thickBot="1" x14ac:dyDescent="0.3">
      <c r="B4" s="3" t="s">
        <v>0</v>
      </c>
      <c r="C4" s="6"/>
      <c r="D4" s="7"/>
      <c r="E4" s="2"/>
      <c r="F4" s="2"/>
      <c r="G4" s="2"/>
      <c r="H4" s="2" t="s">
        <v>32</v>
      </c>
      <c r="I4" s="2" t="s">
        <v>33</v>
      </c>
      <c r="J4" s="20"/>
      <c r="K4" s="26" t="s">
        <v>34</v>
      </c>
      <c r="L4" s="26"/>
      <c r="M4" s="20"/>
      <c r="N4" s="20"/>
      <c r="O4" s="20" t="s">
        <v>30</v>
      </c>
      <c r="P4" s="21" t="s">
        <v>7</v>
      </c>
      <c r="Q4" s="22" t="s">
        <v>8</v>
      </c>
      <c r="R4" s="22" t="s">
        <v>9</v>
      </c>
      <c r="S4" s="21" t="s">
        <v>10</v>
      </c>
      <c r="T4" s="21"/>
      <c r="U4" s="21" t="s">
        <v>31</v>
      </c>
      <c r="V4" s="21" t="s">
        <v>7</v>
      </c>
      <c r="W4" s="22" t="s">
        <v>8</v>
      </c>
      <c r="X4" s="22" t="s">
        <v>9</v>
      </c>
      <c r="Y4" s="21" t="s">
        <v>10</v>
      </c>
      <c r="Z4" s="21"/>
      <c r="AA4" s="21"/>
    </row>
    <row r="5" spans="1:27" x14ac:dyDescent="0.25">
      <c r="B5" s="3" t="s">
        <v>1</v>
      </c>
      <c r="C5" s="8"/>
      <c r="D5" s="9"/>
      <c r="E5" s="2"/>
      <c r="F5" s="2"/>
      <c r="G5" s="3" t="s">
        <v>35</v>
      </c>
      <c r="H5" s="13">
        <f>(C4+C11+C38+C44+C48+C51)/6</f>
        <v>0</v>
      </c>
      <c r="I5" s="14">
        <f>(D4+D11+D38+D44+D48+D51)/6</f>
        <v>0</v>
      </c>
      <c r="J5" s="20">
        <v>1.5</v>
      </c>
      <c r="K5" s="31">
        <v>0</v>
      </c>
      <c r="L5" s="32" t="s">
        <v>76</v>
      </c>
      <c r="M5" s="21" t="s">
        <v>36</v>
      </c>
      <c r="N5" s="30" t="s">
        <v>35</v>
      </c>
      <c r="O5" s="24">
        <f>H5</f>
        <v>0</v>
      </c>
      <c r="P5" s="21">
        <v>0.83</v>
      </c>
      <c r="Q5" s="21">
        <f>P5+S5</f>
        <v>1.5899999999999999</v>
      </c>
      <c r="R5" s="21">
        <f>P5-S5</f>
        <v>6.9999999999999951E-2</v>
      </c>
      <c r="S5" s="21">
        <v>0.76</v>
      </c>
      <c r="T5" s="23" t="s">
        <v>35</v>
      </c>
      <c r="U5" s="25">
        <f>I5</f>
        <v>0</v>
      </c>
      <c r="V5" s="21">
        <v>0.42</v>
      </c>
      <c r="W5" s="21">
        <f>V5+Y5</f>
        <v>1.1000000000000001</v>
      </c>
      <c r="X5" s="21">
        <v>0</v>
      </c>
      <c r="Y5" s="21">
        <v>0.68</v>
      </c>
      <c r="Z5" s="21"/>
      <c r="AA5" s="21"/>
    </row>
    <row r="6" spans="1:27" x14ac:dyDescent="0.25">
      <c r="B6" s="3" t="s">
        <v>2</v>
      </c>
      <c r="C6" s="8"/>
      <c r="D6" s="9"/>
      <c r="E6" s="2"/>
      <c r="F6" s="2"/>
      <c r="G6" s="3" t="s">
        <v>37</v>
      </c>
      <c r="H6" s="15">
        <f>(C12+C15+C27+C35+C50)/5</f>
        <v>0</v>
      </c>
      <c r="I6" s="16">
        <f>(D12+D15+D27+D35+D50)/5</f>
        <v>0</v>
      </c>
      <c r="J6" s="20">
        <v>1.4</v>
      </c>
      <c r="K6" s="33" t="s">
        <v>78</v>
      </c>
      <c r="L6" s="34" t="s">
        <v>77</v>
      </c>
      <c r="M6" s="21" t="s">
        <v>36</v>
      </c>
      <c r="N6" s="23" t="s">
        <v>37</v>
      </c>
      <c r="O6" s="24">
        <f t="shared" ref="O6:O17" si="0">H6</f>
        <v>0</v>
      </c>
      <c r="P6" s="21">
        <v>0.57999999999999996</v>
      </c>
      <c r="Q6" s="21">
        <f t="shared" ref="Q6:Q16" si="1">P6+S6</f>
        <v>1.23</v>
      </c>
      <c r="R6" s="21">
        <v>0</v>
      </c>
      <c r="S6" s="21">
        <v>0.65</v>
      </c>
      <c r="T6" s="23" t="s">
        <v>37</v>
      </c>
      <c r="U6" s="25">
        <f t="shared" ref="U6:U17" si="2">I6</f>
        <v>0</v>
      </c>
      <c r="V6" s="21">
        <v>0.27</v>
      </c>
      <c r="W6" s="21">
        <f t="shared" ref="W6:W17" si="3">V6+Y6</f>
        <v>0.81</v>
      </c>
      <c r="X6" s="21">
        <v>0</v>
      </c>
      <c r="Y6" s="21">
        <v>0.54</v>
      </c>
      <c r="Z6" s="21"/>
      <c r="AA6" s="21"/>
    </row>
    <row r="7" spans="1:27" x14ac:dyDescent="0.25">
      <c r="B7" s="3" t="s">
        <v>3</v>
      </c>
      <c r="C7" s="8"/>
      <c r="D7" s="9"/>
      <c r="E7" s="2"/>
      <c r="F7" s="2"/>
      <c r="G7" s="3" t="s">
        <v>38</v>
      </c>
      <c r="H7" s="15">
        <f>(C9+C28+C30+C41)/4</f>
        <v>0</v>
      </c>
      <c r="I7" s="16">
        <f>(D9+D28+D30+D41)/4</f>
        <v>0</v>
      </c>
      <c r="J7" s="20">
        <v>1.3</v>
      </c>
      <c r="K7" s="33" t="s">
        <v>80</v>
      </c>
      <c r="L7" s="34" t="s">
        <v>79</v>
      </c>
      <c r="M7" s="21" t="s">
        <v>36</v>
      </c>
      <c r="N7" s="23" t="s">
        <v>38</v>
      </c>
      <c r="O7" s="24">
        <f t="shared" si="0"/>
        <v>0</v>
      </c>
      <c r="P7" s="21">
        <v>0.5</v>
      </c>
      <c r="Q7" s="21">
        <f t="shared" si="1"/>
        <v>1.1200000000000001</v>
      </c>
      <c r="R7" s="21">
        <v>0</v>
      </c>
      <c r="S7" s="21">
        <v>0.62</v>
      </c>
      <c r="T7" s="23" t="s">
        <v>38</v>
      </c>
      <c r="U7" s="25">
        <f t="shared" si="2"/>
        <v>0</v>
      </c>
      <c r="V7" s="21">
        <v>0.17</v>
      </c>
      <c r="W7" s="21">
        <f t="shared" si="3"/>
        <v>0.63</v>
      </c>
      <c r="X7" s="21">
        <v>0</v>
      </c>
      <c r="Y7" s="21">
        <v>0.46</v>
      </c>
      <c r="Z7" s="21"/>
      <c r="AA7" s="21"/>
    </row>
    <row r="8" spans="1:27" ht="15.75" thickBot="1" x14ac:dyDescent="0.3">
      <c r="B8" s="3" t="s">
        <v>4</v>
      </c>
      <c r="C8" s="8"/>
      <c r="D8" s="9"/>
      <c r="E8" s="2"/>
      <c r="F8" s="2"/>
      <c r="G8" s="3" t="s">
        <v>39</v>
      </c>
      <c r="H8" s="15">
        <f>(C31+C32+C47)/3</f>
        <v>0</v>
      </c>
      <c r="I8" s="16">
        <f>(D31+D32+D47)/3</f>
        <v>0</v>
      </c>
      <c r="J8" s="20">
        <v>2.6</v>
      </c>
      <c r="K8" s="35" t="s">
        <v>82</v>
      </c>
      <c r="L8" s="36" t="s">
        <v>81</v>
      </c>
      <c r="M8" s="21" t="s">
        <v>36</v>
      </c>
      <c r="N8" s="23" t="s">
        <v>39</v>
      </c>
      <c r="O8" s="24">
        <f t="shared" si="0"/>
        <v>0</v>
      </c>
      <c r="P8" s="21">
        <v>1.17</v>
      </c>
      <c r="Q8" s="21">
        <f t="shared" si="1"/>
        <v>2.06</v>
      </c>
      <c r="R8" s="21">
        <f t="shared" ref="R8:R12" si="4">P8-S8</f>
        <v>0.27999999999999992</v>
      </c>
      <c r="S8" s="21">
        <v>0.89</v>
      </c>
      <c r="T8" s="23" t="s">
        <v>39</v>
      </c>
      <c r="U8" s="25">
        <f t="shared" si="2"/>
        <v>0</v>
      </c>
      <c r="V8" s="21">
        <v>0.39</v>
      </c>
      <c r="W8" s="21">
        <f t="shared" si="3"/>
        <v>1.1200000000000001</v>
      </c>
      <c r="X8" s="21">
        <v>0</v>
      </c>
      <c r="Y8" s="21">
        <v>0.73</v>
      </c>
      <c r="Z8" s="21"/>
      <c r="AA8" s="21"/>
    </row>
    <row r="9" spans="1:27" x14ac:dyDescent="0.25">
      <c r="B9" s="3" t="s">
        <v>5</v>
      </c>
      <c r="C9" s="8"/>
      <c r="D9" s="9"/>
      <c r="E9" s="2"/>
      <c r="F9" s="2"/>
      <c r="G9" s="3" t="s">
        <v>40</v>
      </c>
      <c r="H9" s="15">
        <f>(C10+C22+C36+C49)/4</f>
        <v>0</v>
      </c>
      <c r="I9" s="16">
        <f>(D10+D22+D36+D49)/4</f>
        <v>0</v>
      </c>
      <c r="J9" s="20">
        <v>1</v>
      </c>
      <c r="K9" s="20"/>
      <c r="L9" s="20"/>
      <c r="M9" s="20" t="s">
        <v>36</v>
      </c>
      <c r="N9" s="23" t="s">
        <v>40</v>
      </c>
      <c r="O9" s="24">
        <f t="shared" si="0"/>
        <v>0</v>
      </c>
      <c r="P9" s="21">
        <v>0.28999999999999998</v>
      </c>
      <c r="Q9" s="21">
        <f t="shared" si="1"/>
        <v>0.84000000000000008</v>
      </c>
      <c r="R9" s="21">
        <v>0</v>
      </c>
      <c r="S9" s="21">
        <v>0.55000000000000004</v>
      </c>
      <c r="T9" s="23" t="s">
        <v>40</v>
      </c>
      <c r="U9" s="25">
        <f t="shared" si="2"/>
        <v>0</v>
      </c>
      <c r="V9" s="21">
        <v>0.17</v>
      </c>
      <c r="W9" s="21">
        <f t="shared" si="3"/>
        <v>0.61</v>
      </c>
      <c r="X9" s="21">
        <v>0</v>
      </c>
      <c r="Y9" s="21">
        <v>0.44</v>
      </c>
      <c r="Z9" s="21"/>
      <c r="AA9" s="21"/>
    </row>
    <row r="10" spans="1:27" x14ac:dyDescent="0.25">
      <c r="B10" s="3" t="s">
        <v>6</v>
      </c>
      <c r="C10" s="8"/>
      <c r="D10" s="9"/>
      <c r="E10" s="2"/>
      <c r="F10" s="2"/>
      <c r="G10" s="3" t="s">
        <v>41</v>
      </c>
      <c r="H10" s="15">
        <f>(C13+C20+C39)/3</f>
        <v>0</v>
      </c>
      <c r="I10" s="16">
        <f>(D13+D20+D39)/3</f>
        <v>0</v>
      </c>
      <c r="J10" s="20">
        <v>1.3</v>
      </c>
      <c r="K10" s="20"/>
      <c r="L10" s="20"/>
      <c r="M10" s="20" t="s">
        <v>36</v>
      </c>
      <c r="N10" s="23" t="s">
        <v>41</v>
      </c>
      <c r="O10" s="24">
        <f t="shared" si="0"/>
        <v>0</v>
      </c>
      <c r="P10" s="21">
        <v>0.62</v>
      </c>
      <c r="Q10" s="21">
        <f t="shared" si="1"/>
        <v>1.21</v>
      </c>
      <c r="R10" s="21">
        <f t="shared" si="4"/>
        <v>3.0000000000000027E-2</v>
      </c>
      <c r="S10" s="21">
        <v>0.59</v>
      </c>
      <c r="T10" s="23" t="s">
        <v>41</v>
      </c>
      <c r="U10" s="25">
        <f t="shared" si="2"/>
        <v>0</v>
      </c>
      <c r="V10" s="21">
        <v>0.52</v>
      </c>
      <c r="W10" s="21">
        <f t="shared" si="3"/>
        <v>1.17</v>
      </c>
      <c r="X10" s="21">
        <v>0</v>
      </c>
      <c r="Y10" s="21">
        <v>0.65</v>
      </c>
      <c r="Z10" s="21"/>
      <c r="AA10" s="21"/>
    </row>
    <row r="11" spans="1:27" x14ac:dyDescent="0.25">
      <c r="B11" s="3" t="s">
        <v>11</v>
      </c>
      <c r="C11" s="8"/>
      <c r="D11" s="9"/>
      <c r="E11" s="2"/>
      <c r="F11" s="2"/>
      <c r="G11" s="3" t="s">
        <v>42</v>
      </c>
      <c r="H11" s="15">
        <f>(C5+C18+C21+C24)/4</f>
        <v>0</v>
      </c>
      <c r="I11" s="16">
        <f>(D5+D18+D21+D24)/4</f>
        <v>0</v>
      </c>
      <c r="J11" s="20">
        <v>2.2999999999999998</v>
      </c>
      <c r="K11" s="20"/>
      <c r="L11" s="20"/>
      <c r="M11" s="20" t="s">
        <v>36</v>
      </c>
      <c r="N11" s="23" t="s">
        <v>42</v>
      </c>
      <c r="O11" s="24">
        <f t="shared" si="0"/>
        <v>0</v>
      </c>
      <c r="P11" s="21">
        <v>1.1299999999999999</v>
      </c>
      <c r="Q11" s="21">
        <f t="shared" si="1"/>
        <v>1.92</v>
      </c>
      <c r="R11" s="21">
        <f t="shared" si="4"/>
        <v>0.33999999999999986</v>
      </c>
      <c r="S11" s="21">
        <v>0.79</v>
      </c>
      <c r="T11" s="23" t="s">
        <v>42</v>
      </c>
      <c r="U11" s="25">
        <f t="shared" si="2"/>
        <v>0</v>
      </c>
      <c r="V11" s="21">
        <v>0.43</v>
      </c>
      <c r="W11" s="21">
        <f t="shared" si="3"/>
        <v>1.0900000000000001</v>
      </c>
      <c r="X11" s="21">
        <v>0</v>
      </c>
      <c r="Y11" s="21">
        <v>0.66</v>
      </c>
      <c r="Z11" s="21"/>
      <c r="AA11" s="21"/>
    </row>
    <row r="12" spans="1:27" x14ac:dyDescent="0.25">
      <c r="B12" s="3" t="s">
        <v>12</v>
      </c>
      <c r="C12" s="8"/>
      <c r="D12" s="9"/>
      <c r="E12" s="2"/>
      <c r="F12" s="2"/>
      <c r="G12" s="3" t="s">
        <v>43</v>
      </c>
      <c r="H12" s="15">
        <f>(C7+C19+C40)/3</f>
        <v>0</v>
      </c>
      <c r="I12" s="16">
        <f>(D7+D19+D40)/3</f>
        <v>0</v>
      </c>
      <c r="J12" s="20">
        <v>2.2999999999999998</v>
      </c>
      <c r="K12" s="20"/>
      <c r="L12" s="20"/>
      <c r="M12" s="20" t="s">
        <v>36</v>
      </c>
      <c r="N12" s="23" t="s">
        <v>43</v>
      </c>
      <c r="O12" s="24">
        <f t="shared" si="0"/>
        <v>0</v>
      </c>
      <c r="P12" s="21">
        <v>0.92</v>
      </c>
      <c r="Q12" s="21">
        <f t="shared" si="1"/>
        <v>1.78</v>
      </c>
      <c r="R12" s="21">
        <f t="shared" si="4"/>
        <v>6.0000000000000053E-2</v>
      </c>
      <c r="S12" s="21">
        <v>0.86</v>
      </c>
      <c r="T12" s="23" t="s">
        <v>43</v>
      </c>
      <c r="U12" s="25">
        <f t="shared" si="2"/>
        <v>0</v>
      </c>
      <c r="V12" s="21">
        <v>0.25</v>
      </c>
      <c r="W12" s="21">
        <f t="shared" si="3"/>
        <v>0.82</v>
      </c>
      <c r="X12" s="21">
        <v>0</v>
      </c>
      <c r="Y12" s="21">
        <v>0.56999999999999995</v>
      </c>
      <c r="Z12" s="21"/>
      <c r="AA12" s="21"/>
    </row>
    <row r="13" spans="1:27" x14ac:dyDescent="0.25">
      <c r="B13" s="3" t="s">
        <v>13</v>
      </c>
      <c r="C13" s="8"/>
      <c r="D13" s="9"/>
      <c r="E13" s="2"/>
      <c r="F13" s="2"/>
      <c r="G13" s="3" t="s">
        <v>44</v>
      </c>
      <c r="H13" s="15">
        <f>(C6+C25+C26+C29)/4</f>
        <v>0</v>
      </c>
      <c r="I13" s="16">
        <f>(D6+D25+D26+D29)/4</f>
        <v>0</v>
      </c>
      <c r="J13" s="20">
        <v>1.2</v>
      </c>
      <c r="K13" s="20"/>
      <c r="L13" s="20"/>
      <c r="M13" s="20" t="s">
        <v>36</v>
      </c>
      <c r="N13" s="23" t="s">
        <v>44</v>
      </c>
      <c r="O13" s="24">
        <f t="shared" si="0"/>
        <v>0</v>
      </c>
      <c r="P13" s="21">
        <v>0.38</v>
      </c>
      <c r="Q13" s="21">
        <f t="shared" si="1"/>
        <v>0.97</v>
      </c>
      <c r="R13" s="21">
        <v>0</v>
      </c>
      <c r="S13" s="21">
        <v>0.59</v>
      </c>
      <c r="T13" s="23" t="s">
        <v>44</v>
      </c>
      <c r="U13" s="25">
        <f t="shared" si="2"/>
        <v>0</v>
      </c>
      <c r="V13" s="21">
        <v>0.21</v>
      </c>
      <c r="W13" s="21">
        <f t="shared" si="3"/>
        <v>0.69</v>
      </c>
      <c r="X13" s="21">
        <v>0</v>
      </c>
      <c r="Y13" s="21">
        <v>0.48</v>
      </c>
      <c r="Z13" s="21"/>
      <c r="AA13" s="21"/>
    </row>
    <row r="14" spans="1:27" x14ac:dyDescent="0.25">
      <c r="B14" s="3" t="s">
        <v>14</v>
      </c>
      <c r="C14" s="8"/>
      <c r="D14" s="9"/>
      <c r="E14" s="2"/>
      <c r="F14" s="2"/>
      <c r="G14" s="3" t="s">
        <v>45</v>
      </c>
      <c r="H14" s="15">
        <f>(C8+C14+C45)/3</f>
        <v>0</v>
      </c>
      <c r="I14" s="16">
        <f>(D8+D14+D45)/3</f>
        <v>0</v>
      </c>
      <c r="J14" s="20">
        <v>1.3</v>
      </c>
      <c r="K14" s="20"/>
      <c r="L14" s="20"/>
      <c r="M14" s="20" t="s">
        <v>36</v>
      </c>
      <c r="N14" s="23" t="s">
        <v>45</v>
      </c>
      <c r="O14" s="24">
        <f t="shared" si="0"/>
        <v>0</v>
      </c>
      <c r="P14" s="21">
        <v>0.49</v>
      </c>
      <c r="Q14" s="21">
        <f t="shared" si="1"/>
        <v>1.0699999999999998</v>
      </c>
      <c r="R14" s="21">
        <v>0</v>
      </c>
      <c r="S14" s="21">
        <v>0.57999999999999996</v>
      </c>
      <c r="T14" s="23" t="s">
        <v>45</v>
      </c>
      <c r="U14" s="25">
        <f t="shared" si="2"/>
        <v>0</v>
      </c>
      <c r="V14" s="21">
        <v>0.21</v>
      </c>
      <c r="W14" s="21">
        <f t="shared" si="3"/>
        <v>0.72</v>
      </c>
      <c r="X14" s="21">
        <v>0</v>
      </c>
      <c r="Y14" s="21">
        <v>0.51</v>
      </c>
      <c r="Z14" s="21"/>
      <c r="AA14" s="21"/>
    </row>
    <row r="15" spans="1:27" x14ac:dyDescent="0.25">
      <c r="B15" s="3" t="s">
        <v>15</v>
      </c>
      <c r="C15" s="8"/>
      <c r="D15" s="9"/>
      <c r="E15" s="2"/>
      <c r="F15" s="2"/>
      <c r="G15" s="3" t="s">
        <v>46</v>
      </c>
      <c r="H15" s="15">
        <f>(C17+C33+C42)/3</f>
        <v>0</v>
      </c>
      <c r="I15" s="16">
        <f>(D17+D33+D42)/3</f>
        <v>0</v>
      </c>
      <c r="J15" s="20">
        <v>1</v>
      </c>
      <c r="K15" s="20"/>
      <c r="L15" s="20"/>
      <c r="M15" s="20" t="s">
        <v>36</v>
      </c>
      <c r="N15" s="23" t="s">
        <v>46</v>
      </c>
      <c r="O15" s="24">
        <f t="shared" si="0"/>
        <v>0</v>
      </c>
      <c r="P15" s="21">
        <v>0.51</v>
      </c>
      <c r="Q15" s="21">
        <f t="shared" si="1"/>
        <v>1.28</v>
      </c>
      <c r="R15" s="21">
        <v>0</v>
      </c>
      <c r="S15" s="21">
        <v>0.77</v>
      </c>
      <c r="T15" s="23" t="s">
        <v>46</v>
      </c>
      <c r="U15" s="25">
        <f t="shared" si="2"/>
        <v>0</v>
      </c>
      <c r="V15" s="21">
        <v>0.22</v>
      </c>
      <c r="W15" s="21">
        <f t="shared" si="3"/>
        <v>0.78999999999999992</v>
      </c>
      <c r="X15" s="21">
        <v>0</v>
      </c>
      <c r="Y15" s="21">
        <v>0.56999999999999995</v>
      </c>
      <c r="Z15" s="21"/>
      <c r="AA15" s="21"/>
    </row>
    <row r="16" spans="1:27" x14ac:dyDescent="0.25">
      <c r="B16" s="3" t="s">
        <v>16</v>
      </c>
      <c r="C16" s="8"/>
      <c r="D16" s="9"/>
      <c r="E16" s="2"/>
      <c r="F16" s="2"/>
      <c r="G16" s="3" t="s">
        <v>47</v>
      </c>
      <c r="H16" s="15">
        <f>(C34+C37+C46)/3</f>
        <v>0</v>
      </c>
      <c r="I16" s="16">
        <f>(D34+D37+D46)/3</f>
        <v>0</v>
      </c>
      <c r="J16" s="20">
        <v>1.3</v>
      </c>
      <c r="K16" s="20"/>
      <c r="L16" s="20"/>
      <c r="M16" s="20" t="s">
        <v>36</v>
      </c>
      <c r="N16" s="23" t="s">
        <v>47</v>
      </c>
      <c r="O16" s="24">
        <f t="shared" si="0"/>
        <v>0</v>
      </c>
      <c r="P16" s="21">
        <v>0.4</v>
      </c>
      <c r="Q16" s="21">
        <f t="shared" si="1"/>
        <v>1.06</v>
      </c>
      <c r="R16" s="21">
        <v>0</v>
      </c>
      <c r="S16" s="21">
        <v>0.66</v>
      </c>
      <c r="T16" s="23" t="s">
        <v>47</v>
      </c>
      <c r="U16" s="25">
        <f t="shared" si="2"/>
        <v>0</v>
      </c>
      <c r="V16" s="21">
        <v>0.19</v>
      </c>
      <c r="W16" s="21">
        <f t="shared" si="3"/>
        <v>0.71</v>
      </c>
      <c r="X16" s="21">
        <v>0</v>
      </c>
      <c r="Y16" s="21">
        <v>0.52</v>
      </c>
      <c r="Z16" s="21"/>
      <c r="AA16" s="21"/>
    </row>
    <row r="17" spans="2:27" ht="15.75" thickBot="1" x14ac:dyDescent="0.3">
      <c r="B17" s="3" t="s">
        <v>17</v>
      </c>
      <c r="C17" s="8"/>
      <c r="D17" s="9"/>
      <c r="E17" s="2"/>
      <c r="F17" s="2"/>
      <c r="G17" s="3" t="s">
        <v>48</v>
      </c>
      <c r="H17" s="17">
        <f>(C16+C23+C43)/3</f>
        <v>0</v>
      </c>
      <c r="I17" s="18">
        <f>(D16+D23+D43)/3</f>
        <v>0</v>
      </c>
      <c r="J17" s="20">
        <v>1</v>
      </c>
      <c r="K17" s="20"/>
      <c r="L17" s="20"/>
      <c r="M17" s="20" t="s">
        <v>36</v>
      </c>
      <c r="N17" s="23" t="s">
        <v>48</v>
      </c>
      <c r="O17" s="24">
        <f t="shared" si="0"/>
        <v>0</v>
      </c>
      <c r="P17" s="21">
        <v>0.25</v>
      </c>
      <c r="Q17" s="21">
        <f>P17+S17</f>
        <v>0.79</v>
      </c>
      <c r="R17" s="21">
        <v>0</v>
      </c>
      <c r="S17" s="21">
        <v>0.54</v>
      </c>
      <c r="T17" s="23" t="s">
        <v>48</v>
      </c>
      <c r="U17" s="25">
        <f t="shared" si="2"/>
        <v>0</v>
      </c>
      <c r="V17" s="21">
        <v>0.1</v>
      </c>
      <c r="W17" s="21">
        <f t="shared" si="3"/>
        <v>0.48</v>
      </c>
      <c r="X17" s="21">
        <v>0</v>
      </c>
      <c r="Y17" s="21">
        <v>0.38</v>
      </c>
      <c r="Z17" s="21"/>
      <c r="AA17" s="21"/>
    </row>
    <row r="18" spans="2:27" x14ac:dyDescent="0.25">
      <c r="B18" s="3" t="s">
        <v>18</v>
      </c>
      <c r="C18" s="8"/>
      <c r="D18" s="9"/>
      <c r="E18" s="2"/>
      <c r="F18" s="2"/>
      <c r="G18" s="4" t="s">
        <v>49</v>
      </c>
      <c r="H18" s="2"/>
      <c r="I18" s="2"/>
      <c r="J18" s="2"/>
      <c r="K18" s="2"/>
      <c r="L18" s="2"/>
      <c r="M18" s="2"/>
      <c r="N18" s="2"/>
      <c r="O18" s="2"/>
    </row>
    <row r="19" spans="2:27" x14ac:dyDescent="0.25">
      <c r="B19" s="3" t="s">
        <v>19</v>
      </c>
      <c r="C19" s="8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27" x14ac:dyDescent="0.25">
      <c r="B20" s="3" t="s">
        <v>20</v>
      </c>
      <c r="C20" s="8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27" x14ac:dyDescent="0.25">
      <c r="B21" s="3" t="s">
        <v>21</v>
      </c>
      <c r="C21" s="8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27" x14ac:dyDescent="0.25">
      <c r="B22" s="3" t="s">
        <v>22</v>
      </c>
      <c r="C22" s="8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27" x14ac:dyDescent="0.25">
      <c r="B23" s="3" t="s">
        <v>23</v>
      </c>
      <c r="C23" s="8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27" x14ac:dyDescent="0.25">
      <c r="B24" s="3" t="s">
        <v>24</v>
      </c>
      <c r="C24" s="8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27" x14ac:dyDescent="0.25">
      <c r="B25" s="3" t="s">
        <v>25</v>
      </c>
      <c r="C25" s="8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27" x14ac:dyDescent="0.25">
      <c r="B26" s="3" t="s">
        <v>26</v>
      </c>
      <c r="C26" s="8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27" x14ac:dyDescent="0.25">
      <c r="B27" s="3" t="s">
        <v>27</v>
      </c>
      <c r="C27" s="8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27" x14ac:dyDescent="0.25">
      <c r="B28" s="3" t="s">
        <v>50</v>
      </c>
      <c r="C28" s="8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2:27" x14ac:dyDescent="0.25">
      <c r="B29" s="3" t="s">
        <v>51</v>
      </c>
      <c r="C29" s="8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27" x14ac:dyDescent="0.25">
      <c r="B30" s="3" t="s">
        <v>52</v>
      </c>
      <c r="C30" s="8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27" x14ac:dyDescent="0.25">
      <c r="B31" s="3" t="s">
        <v>53</v>
      </c>
      <c r="C31" s="8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27" x14ac:dyDescent="0.25">
      <c r="B32" s="3" t="s">
        <v>54</v>
      </c>
      <c r="C32" s="8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5" x14ac:dyDescent="0.25">
      <c r="B33" s="3" t="s">
        <v>55</v>
      </c>
      <c r="C33" s="8"/>
      <c r="D33" s="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x14ac:dyDescent="0.25">
      <c r="B34" s="3" t="s">
        <v>56</v>
      </c>
      <c r="C34" s="8"/>
      <c r="D34" s="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 x14ac:dyDescent="0.25">
      <c r="B35" s="3" t="s">
        <v>57</v>
      </c>
      <c r="C35" s="8"/>
      <c r="D35" s="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x14ac:dyDescent="0.25">
      <c r="B36" s="3" t="s">
        <v>58</v>
      </c>
      <c r="C36" s="8"/>
      <c r="D36" s="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 x14ac:dyDescent="0.25">
      <c r="B37" s="3" t="s">
        <v>59</v>
      </c>
      <c r="C37" s="8"/>
      <c r="D37" s="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x14ac:dyDescent="0.25">
      <c r="B38" s="3" t="s">
        <v>60</v>
      </c>
      <c r="C38" s="8"/>
      <c r="D38" s="9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x14ac:dyDescent="0.25">
      <c r="B39" s="3" t="s">
        <v>61</v>
      </c>
      <c r="C39" s="8"/>
      <c r="D39" s="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 x14ac:dyDescent="0.25">
      <c r="B40" s="3" t="s">
        <v>62</v>
      </c>
      <c r="C40" s="8"/>
      <c r="D40" s="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 x14ac:dyDescent="0.25">
      <c r="B41" s="3" t="s">
        <v>63</v>
      </c>
      <c r="C41" s="8"/>
      <c r="D41" s="9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2:15" x14ac:dyDescent="0.25">
      <c r="B42" s="3" t="s">
        <v>64</v>
      </c>
      <c r="C42" s="8"/>
      <c r="D42" s="9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2:15" x14ac:dyDescent="0.25">
      <c r="B43" s="3" t="s">
        <v>65</v>
      </c>
      <c r="C43" s="8"/>
      <c r="D43" s="9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 x14ac:dyDescent="0.25">
      <c r="B44" s="3" t="s">
        <v>66</v>
      </c>
      <c r="C44" s="8"/>
      <c r="D44" s="9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2:15" x14ac:dyDescent="0.25">
      <c r="B45" s="3" t="s">
        <v>67</v>
      </c>
      <c r="C45" s="8"/>
      <c r="D45" s="9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2:15" x14ac:dyDescent="0.25">
      <c r="B46" s="3" t="s">
        <v>68</v>
      </c>
      <c r="C46" s="8"/>
      <c r="D46" s="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2:15" x14ac:dyDescent="0.25">
      <c r="B47" s="3" t="s">
        <v>69</v>
      </c>
      <c r="C47" s="8"/>
      <c r="D47" s="9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2:15" x14ac:dyDescent="0.25">
      <c r="B48" s="3" t="s">
        <v>70</v>
      </c>
      <c r="C48" s="8"/>
      <c r="D48" s="9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2:15" x14ac:dyDescent="0.25">
      <c r="B49" s="3" t="s">
        <v>71</v>
      </c>
      <c r="C49" s="8"/>
      <c r="D49" s="9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 x14ac:dyDescent="0.25">
      <c r="B50" s="3" t="s">
        <v>72</v>
      </c>
      <c r="C50" s="8"/>
      <c r="D50" s="9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ht="15.75" thickBot="1" x14ac:dyDescent="0.3">
      <c r="B51" s="3" t="s">
        <v>73</v>
      </c>
      <c r="C51" s="10"/>
      <c r="D51" s="1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conditionalFormatting sqref="H5">
    <cfRule type="cellIs" dxfId="11" priority="22" operator="greaterThanOrEqual">
      <formula>1.67</formula>
    </cfRule>
  </conditionalFormatting>
  <conditionalFormatting sqref="H6">
    <cfRule type="cellIs" dxfId="10" priority="20" operator="greaterThanOrEqual">
      <formula>1.2</formula>
    </cfRule>
  </conditionalFormatting>
  <conditionalFormatting sqref="H7">
    <cfRule type="cellIs" dxfId="9" priority="18" operator="greaterThanOrEqual">
      <formula>1</formula>
    </cfRule>
  </conditionalFormatting>
  <conditionalFormatting sqref="H8">
    <cfRule type="cellIs" dxfId="8" priority="16" operator="greaterThanOrEqual">
      <formula>2</formula>
    </cfRule>
  </conditionalFormatting>
  <conditionalFormatting sqref="H9">
    <cfRule type="cellIs" dxfId="7" priority="14" operator="greaterThanOrEqual">
      <formula>0.75</formula>
    </cfRule>
  </conditionalFormatting>
  <conditionalFormatting sqref="H10">
    <cfRule type="cellIs" dxfId="6" priority="12" operator="greaterThanOrEqual">
      <formula>1.28</formula>
    </cfRule>
  </conditionalFormatting>
  <conditionalFormatting sqref="H11:H12">
    <cfRule type="cellIs" dxfId="5" priority="9" operator="greaterThanOrEqual">
      <formula>2</formula>
    </cfRule>
  </conditionalFormatting>
  <conditionalFormatting sqref="H13">
    <cfRule type="cellIs" dxfId="4" priority="7" operator="greaterThanOrEqual">
      <formula>0.92</formula>
    </cfRule>
  </conditionalFormatting>
  <conditionalFormatting sqref="H14:H16">
    <cfRule type="cellIs" dxfId="3" priority="5" operator="greaterThanOrEqual">
      <formula>1</formula>
    </cfRule>
  </conditionalFormatting>
  <conditionalFormatting sqref="H17">
    <cfRule type="cellIs" dxfId="2" priority="3" operator="greaterThanOrEqual">
      <formula>0.67</formula>
    </cfRule>
  </conditionalFormatting>
  <conditionalFormatting sqref="I5:I17">
    <cfRule type="cellIs" dxfId="1" priority="1" operator="greaterThanOrEqual">
      <formula>2.1</formula>
    </cfRule>
  </conditionalFormatting>
  <dataValidations count="8">
    <dataValidation type="list" allowBlank="1" showInputMessage="1" showErrorMessage="1" sqref="H5" xr:uid="{561222D8-455B-48E7-9D85-9489E453E306}">
      <mc:AlternateContent xmlns:x12ac="http://schemas.microsoft.com/office/spreadsheetml/2011/1/ac" xmlns:mc="http://schemas.openxmlformats.org/markup-compatibility/2006">
        <mc:Choice Requires="x12ac">
          <x12ac:list>"1,67"</x12ac:list>
        </mc:Choice>
        <mc:Fallback>
          <formula1>"1,67"</formula1>
        </mc:Fallback>
      </mc:AlternateContent>
    </dataValidation>
    <dataValidation type="list" allowBlank="1" showInputMessage="1" showErrorMessage="1" sqref="H6" xr:uid="{DDD70D06-867C-4205-A95A-7F299FFF39B2}">
      <mc:AlternateContent xmlns:x12ac="http://schemas.microsoft.com/office/spreadsheetml/2011/1/ac" xmlns:mc="http://schemas.openxmlformats.org/markup-compatibility/2006">
        <mc:Choice Requires="x12ac">
          <x12ac:list>"1,20"</x12ac:list>
        </mc:Choice>
        <mc:Fallback>
          <formula1>"1,20"</formula1>
        </mc:Fallback>
      </mc:AlternateContent>
    </dataValidation>
    <dataValidation type="list" allowBlank="1" showInputMessage="1" showErrorMessage="1" sqref="H7 H14 H15 H16" xr:uid="{25DDA000-A062-488C-B47A-AD1611695567}">
      <mc:AlternateContent xmlns:x12ac="http://schemas.microsoft.com/office/spreadsheetml/2011/1/ac" xmlns:mc="http://schemas.openxmlformats.org/markup-compatibility/2006">
        <mc:Choice Requires="x12ac">
          <x12ac:list>"1,00"</x12ac:list>
        </mc:Choice>
        <mc:Fallback>
          <formula1>"1,00"</formula1>
        </mc:Fallback>
      </mc:AlternateContent>
    </dataValidation>
    <dataValidation type="list" allowBlank="1" showInputMessage="1" showErrorMessage="1" sqref="H8 H11 H12" xr:uid="{8A50965C-285B-4AB5-A286-CA1710F464AD}">
      <mc:AlternateContent xmlns:x12ac="http://schemas.microsoft.com/office/spreadsheetml/2011/1/ac" xmlns:mc="http://schemas.openxmlformats.org/markup-compatibility/2006">
        <mc:Choice Requires="x12ac">
          <x12ac:list>"2,00"</x12ac:list>
        </mc:Choice>
        <mc:Fallback>
          <formula1>"2,00"</formula1>
        </mc:Fallback>
      </mc:AlternateContent>
    </dataValidation>
    <dataValidation type="list" allowBlank="1" showInputMessage="1" showErrorMessage="1" sqref="H9" xr:uid="{3F70A0DA-4847-400A-9524-22106F7A41D9}">
      <mc:AlternateContent xmlns:x12ac="http://schemas.microsoft.com/office/spreadsheetml/2011/1/ac" xmlns:mc="http://schemas.openxmlformats.org/markup-compatibility/2006">
        <mc:Choice Requires="x12ac">
          <x12ac:list>"0,75"</x12ac:list>
        </mc:Choice>
        <mc:Fallback>
          <formula1>"0,75"</formula1>
        </mc:Fallback>
      </mc:AlternateContent>
    </dataValidation>
    <dataValidation type="list" allowBlank="1" showInputMessage="1" showErrorMessage="1" sqref="H10" xr:uid="{7E90CB9A-2277-4685-9125-BF221D912BBC}">
      <mc:AlternateContent xmlns:x12ac="http://schemas.microsoft.com/office/spreadsheetml/2011/1/ac" xmlns:mc="http://schemas.openxmlformats.org/markup-compatibility/2006">
        <mc:Choice Requires="x12ac">
          <x12ac:list>"1,28"</x12ac:list>
        </mc:Choice>
        <mc:Fallback>
          <formula1>"1,28"</formula1>
        </mc:Fallback>
      </mc:AlternateContent>
    </dataValidation>
    <dataValidation type="list" allowBlank="1" showInputMessage="1" showErrorMessage="1" sqref="H13" xr:uid="{37BCB4AF-0C8A-4239-8208-186FED35D372}">
      <mc:AlternateContent xmlns:x12ac="http://schemas.microsoft.com/office/spreadsheetml/2011/1/ac" xmlns:mc="http://schemas.openxmlformats.org/markup-compatibility/2006">
        <mc:Choice Requires="x12ac">
          <x12ac:list>"0,92"</x12ac:list>
        </mc:Choice>
        <mc:Fallback>
          <formula1>"0,92"</formula1>
        </mc:Fallback>
      </mc:AlternateContent>
    </dataValidation>
    <dataValidation type="list" allowBlank="1" showInputMessage="1" showErrorMessage="1" sqref="H17" xr:uid="{440A69B4-B5FA-4885-B1C7-F6D6A34EC49A}">
      <mc:AlternateContent xmlns:x12ac="http://schemas.microsoft.com/office/spreadsheetml/2011/1/ac" xmlns:mc="http://schemas.openxmlformats.org/markup-compatibility/2006">
        <mc:Choice Requires="x12ac">
          <x12ac:list>"0,67"</x12ac:list>
        </mc:Choice>
        <mc:Fallback>
          <formula1>"0,67"</formula1>
        </mc:Fallback>
      </mc:AlternateContent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7FAA4-044B-44EC-90D4-C19C853DF869}">
  <sheetPr>
    <tabColor theme="7" tint="0.59999389629810485"/>
  </sheetPr>
  <dimension ref="A1:AB57"/>
  <sheetViews>
    <sheetView tabSelected="1" zoomScaleNormal="100" workbookViewId="0"/>
  </sheetViews>
  <sheetFormatPr defaultRowHeight="15" x14ac:dyDescent="0.25"/>
  <cols>
    <col min="2" max="2" width="5.5703125" style="1" customWidth="1"/>
    <col min="3" max="4" width="10.5703125" customWidth="1"/>
    <col min="7" max="7" width="11.140625" customWidth="1"/>
    <col min="8" max="9" width="15.5703125" customWidth="1"/>
  </cols>
  <sheetData>
    <row r="1" spans="1:28" ht="19.5" x14ac:dyDescent="0.25">
      <c r="A1" s="5" t="s">
        <v>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8" ht="19.5" x14ac:dyDescent="0.25">
      <c r="A2" s="5"/>
      <c r="C2" s="19" t="s">
        <v>29</v>
      </c>
      <c r="D2" s="2"/>
      <c r="E2" s="2"/>
      <c r="F2" s="2"/>
      <c r="G2" s="2"/>
      <c r="H2" s="2"/>
      <c r="I2" s="2"/>
      <c r="J2" s="2"/>
      <c r="K2" s="26"/>
      <c r="L2" s="26"/>
      <c r="M2" s="26"/>
      <c r="N2" s="26"/>
      <c r="O2" s="26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15.75" thickBot="1" x14ac:dyDescent="0.3">
      <c r="B3" s="3"/>
      <c r="C3" s="2" t="s">
        <v>30</v>
      </c>
      <c r="D3" s="2" t="s">
        <v>31</v>
      </c>
      <c r="E3" s="2"/>
      <c r="F3" s="2"/>
      <c r="G3" s="2"/>
      <c r="H3" s="2"/>
      <c r="I3" s="2"/>
      <c r="J3" s="2"/>
      <c r="K3" s="20"/>
      <c r="L3" s="20"/>
      <c r="M3" s="20"/>
      <c r="N3" s="26"/>
      <c r="O3" s="2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15.75" thickBot="1" x14ac:dyDescent="0.3">
      <c r="B4" s="3" t="s">
        <v>0</v>
      </c>
      <c r="C4" s="6"/>
      <c r="D4" s="7"/>
      <c r="E4" s="2"/>
      <c r="F4" s="2"/>
      <c r="G4" s="2"/>
      <c r="H4" s="2" t="s">
        <v>32</v>
      </c>
      <c r="I4" s="2" t="s">
        <v>33</v>
      </c>
      <c r="J4" s="20"/>
      <c r="K4" s="26" t="s">
        <v>34</v>
      </c>
      <c r="L4" s="20"/>
      <c r="M4" s="20"/>
      <c r="N4" s="20"/>
      <c r="O4" s="20" t="s">
        <v>30</v>
      </c>
      <c r="P4" s="21" t="s">
        <v>7</v>
      </c>
      <c r="Q4" s="22" t="s">
        <v>8</v>
      </c>
      <c r="R4" s="22" t="s">
        <v>9</v>
      </c>
      <c r="S4" s="21" t="s">
        <v>10</v>
      </c>
      <c r="T4" s="21"/>
      <c r="U4" s="21" t="s">
        <v>31</v>
      </c>
      <c r="V4" s="21" t="s">
        <v>7</v>
      </c>
      <c r="W4" s="22" t="s">
        <v>8</v>
      </c>
      <c r="X4" s="22" t="s">
        <v>9</v>
      </c>
      <c r="Y4" s="21" t="s">
        <v>10</v>
      </c>
      <c r="Z4" s="27"/>
      <c r="AA4" s="27"/>
      <c r="AB4" s="27"/>
    </row>
    <row r="5" spans="1:28" x14ac:dyDescent="0.25">
      <c r="B5" s="3" t="s">
        <v>1</v>
      </c>
      <c r="C5" s="8"/>
      <c r="D5" s="9"/>
      <c r="E5" s="2"/>
      <c r="F5" s="2"/>
      <c r="G5" s="3" t="s">
        <v>35</v>
      </c>
      <c r="H5" s="13">
        <f>(C4+C11+C38+C44+C48)/5</f>
        <v>0</v>
      </c>
      <c r="I5" s="14">
        <f>(D4+D11+D38+D44+D48)/5</f>
        <v>0</v>
      </c>
      <c r="J5" s="20">
        <v>1.5</v>
      </c>
      <c r="K5" s="31">
        <v>0</v>
      </c>
      <c r="L5" s="32" t="s">
        <v>76</v>
      </c>
      <c r="M5" s="30" t="s">
        <v>36</v>
      </c>
      <c r="N5" s="23" t="s">
        <v>35</v>
      </c>
      <c r="O5" s="24">
        <f>H5</f>
        <v>0</v>
      </c>
      <c r="P5" s="21"/>
      <c r="Q5" s="21"/>
      <c r="R5" s="21"/>
      <c r="S5" s="21">
        <v>0</v>
      </c>
      <c r="T5" s="23" t="s">
        <v>35</v>
      </c>
      <c r="U5" s="25">
        <f>I5</f>
        <v>0</v>
      </c>
      <c r="V5" s="21"/>
      <c r="W5" s="21"/>
      <c r="X5" s="21"/>
      <c r="Y5" s="21"/>
      <c r="Z5" s="27"/>
      <c r="AA5" s="27"/>
      <c r="AB5" s="27"/>
    </row>
    <row r="6" spans="1:28" x14ac:dyDescent="0.25">
      <c r="B6" s="3" t="s">
        <v>2</v>
      </c>
      <c r="C6" s="8"/>
      <c r="D6" s="9"/>
      <c r="E6" s="2"/>
      <c r="F6" s="2"/>
      <c r="G6" s="3" t="s">
        <v>37</v>
      </c>
      <c r="H6" s="15">
        <f>(C12+C15+C27+C35+C50)/5</f>
        <v>0</v>
      </c>
      <c r="I6" s="16">
        <f>(D12+D15+D27+D35+D50)/5</f>
        <v>0</v>
      </c>
      <c r="J6" s="20">
        <v>1.4</v>
      </c>
      <c r="K6" s="33" t="s">
        <v>78</v>
      </c>
      <c r="L6" s="34" t="s">
        <v>77</v>
      </c>
      <c r="M6" s="20" t="s">
        <v>36</v>
      </c>
      <c r="N6" s="23" t="s">
        <v>37</v>
      </c>
      <c r="O6" s="24">
        <f t="shared" ref="O6:O17" si="0">H6</f>
        <v>0</v>
      </c>
      <c r="P6" s="21"/>
      <c r="Q6" s="21"/>
      <c r="R6" s="21"/>
      <c r="S6" s="21">
        <v>0</v>
      </c>
      <c r="T6" s="23" t="s">
        <v>37</v>
      </c>
      <c r="U6" s="25">
        <f t="shared" ref="U6:U17" si="1">I6</f>
        <v>0</v>
      </c>
      <c r="V6" s="21"/>
      <c r="W6" s="21"/>
      <c r="X6" s="21"/>
      <c r="Y6" s="21"/>
      <c r="Z6" s="27"/>
      <c r="AA6" s="27"/>
      <c r="AB6" s="27"/>
    </row>
    <row r="7" spans="1:28" x14ac:dyDescent="0.25">
      <c r="B7" s="3" t="s">
        <v>3</v>
      </c>
      <c r="C7" s="8"/>
      <c r="D7" s="9"/>
      <c r="E7" s="2"/>
      <c r="F7" s="2"/>
      <c r="G7" s="3" t="s">
        <v>38</v>
      </c>
      <c r="H7" s="15">
        <f>(C9+C28+C30+C41)/4</f>
        <v>0</v>
      </c>
      <c r="I7" s="16">
        <f>(D9+D28+D30+D41)/4</f>
        <v>0</v>
      </c>
      <c r="J7" s="20">
        <v>1.3</v>
      </c>
      <c r="K7" s="33" t="s">
        <v>80</v>
      </c>
      <c r="L7" s="34" t="s">
        <v>79</v>
      </c>
      <c r="M7" s="20" t="s">
        <v>36</v>
      </c>
      <c r="N7" s="23" t="s">
        <v>38</v>
      </c>
      <c r="O7" s="24">
        <f t="shared" si="0"/>
        <v>0</v>
      </c>
      <c r="P7" s="21"/>
      <c r="Q7" s="21"/>
      <c r="R7" s="21"/>
      <c r="S7" s="21">
        <v>0</v>
      </c>
      <c r="T7" s="23" t="s">
        <v>38</v>
      </c>
      <c r="U7" s="25">
        <f t="shared" si="1"/>
        <v>0</v>
      </c>
      <c r="V7" s="21"/>
      <c r="W7" s="21"/>
      <c r="X7" s="21"/>
      <c r="Y7" s="21"/>
      <c r="Z7" s="27"/>
      <c r="AA7" s="27"/>
      <c r="AB7" s="27"/>
    </row>
    <row r="8" spans="1:28" ht="15.75" thickBot="1" x14ac:dyDescent="0.3">
      <c r="B8" s="3" t="s">
        <v>4</v>
      </c>
      <c r="C8" s="8"/>
      <c r="D8" s="9"/>
      <c r="E8" s="2"/>
      <c r="F8" s="2"/>
      <c r="G8" s="3" t="s">
        <v>39</v>
      </c>
      <c r="H8" s="15">
        <f>(C31+C32+C47+C51)/4</f>
        <v>0</v>
      </c>
      <c r="I8" s="16">
        <f>(D31+D32+D47+D51)/4</f>
        <v>0</v>
      </c>
      <c r="J8" s="20">
        <v>2.6</v>
      </c>
      <c r="K8" s="35" t="s">
        <v>82</v>
      </c>
      <c r="L8" s="36" t="s">
        <v>81</v>
      </c>
      <c r="M8" s="20" t="s">
        <v>36</v>
      </c>
      <c r="N8" s="23" t="s">
        <v>39</v>
      </c>
      <c r="O8" s="24">
        <f t="shared" si="0"/>
        <v>0</v>
      </c>
      <c r="P8" s="21"/>
      <c r="Q8" s="21"/>
      <c r="R8" s="21"/>
      <c r="S8" s="21">
        <v>0</v>
      </c>
      <c r="T8" s="23" t="s">
        <v>39</v>
      </c>
      <c r="U8" s="25">
        <f t="shared" si="1"/>
        <v>0</v>
      </c>
      <c r="V8" s="21"/>
      <c r="W8" s="21"/>
      <c r="X8" s="21"/>
      <c r="Y8" s="21"/>
      <c r="Z8" s="27"/>
      <c r="AA8" s="27"/>
      <c r="AB8" s="27"/>
    </row>
    <row r="9" spans="1:28" x14ac:dyDescent="0.25">
      <c r="B9" s="3" t="s">
        <v>5</v>
      </c>
      <c r="C9" s="8"/>
      <c r="D9" s="9"/>
      <c r="E9" s="2"/>
      <c r="F9" s="2"/>
      <c r="G9" s="3" t="s">
        <v>40</v>
      </c>
      <c r="H9" s="15">
        <f>(C10+C22+C36+C49)/4</f>
        <v>0</v>
      </c>
      <c r="I9" s="16">
        <f>(D10+D22+D36+D49)/4</f>
        <v>0</v>
      </c>
      <c r="J9" s="20">
        <v>1</v>
      </c>
      <c r="K9" s="20">
        <v>0.5</v>
      </c>
      <c r="L9" s="20"/>
      <c r="M9" s="20" t="s">
        <v>36</v>
      </c>
      <c r="N9" s="23" t="s">
        <v>40</v>
      </c>
      <c r="O9" s="24">
        <f t="shared" si="0"/>
        <v>0</v>
      </c>
      <c r="P9" s="21"/>
      <c r="Q9" s="21"/>
      <c r="R9" s="21"/>
      <c r="S9" s="21">
        <v>0</v>
      </c>
      <c r="T9" s="23" t="s">
        <v>40</v>
      </c>
      <c r="U9" s="25">
        <f t="shared" si="1"/>
        <v>0</v>
      </c>
      <c r="V9" s="21"/>
      <c r="W9" s="21"/>
      <c r="X9" s="21"/>
      <c r="Y9" s="21"/>
      <c r="Z9" s="27"/>
      <c r="AA9" s="27"/>
      <c r="AB9" s="27"/>
    </row>
    <row r="10" spans="1:28" x14ac:dyDescent="0.25">
      <c r="B10" s="3" t="s">
        <v>6</v>
      </c>
      <c r="C10" s="8"/>
      <c r="D10" s="9"/>
      <c r="E10" s="2"/>
      <c r="F10" s="2"/>
      <c r="G10" s="3" t="s">
        <v>41</v>
      </c>
      <c r="H10" s="15">
        <f>(C13+C20+C39)/3</f>
        <v>0</v>
      </c>
      <c r="I10" s="16">
        <f>(D13+D20+D39)/3</f>
        <v>0</v>
      </c>
      <c r="J10" s="20">
        <v>1.3</v>
      </c>
      <c r="K10" s="20">
        <v>1</v>
      </c>
      <c r="L10" s="20"/>
      <c r="M10" s="20" t="s">
        <v>36</v>
      </c>
      <c r="N10" s="23" t="s">
        <v>41</v>
      </c>
      <c r="O10" s="24">
        <f t="shared" si="0"/>
        <v>0</v>
      </c>
      <c r="P10" s="21"/>
      <c r="Q10" s="21"/>
      <c r="R10" s="21"/>
      <c r="S10" s="21">
        <v>0</v>
      </c>
      <c r="T10" s="23" t="s">
        <v>41</v>
      </c>
      <c r="U10" s="25">
        <f t="shared" si="1"/>
        <v>0</v>
      </c>
      <c r="V10" s="21"/>
      <c r="W10" s="21"/>
      <c r="X10" s="21"/>
      <c r="Y10" s="21"/>
      <c r="Z10" s="27"/>
      <c r="AA10" s="27"/>
      <c r="AB10" s="27"/>
    </row>
    <row r="11" spans="1:28" x14ac:dyDescent="0.25">
      <c r="B11" s="3" t="s">
        <v>11</v>
      </c>
      <c r="C11" s="8"/>
      <c r="D11" s="9"/>
      <c r="E11" s="2"/>
      <c r="F11" s="2"/>
      <c r="G11" s="3" t="s">
        <v>42</v>
      </c>
      <c r="H11" s="15">
        <f>(C5+C18+C21+C24)/4</f>
        <v>0</v>
      </c>
      <c r="I11" s="16">
        <f>(D5+D18+D21+D24)/4</f>
        <v>0</v>
      </c>
      <c r="J11" s="20">
        <v>2.2999999999999998</v>
      </c>
      <c r="K11" s="20">
        <v>1.3</v>
      </c>
      <c r="L11" s="20"/>
      <c r="M11" s="20" t="s">
        <v>36</v>
      </c>
      <c r="N11" s="23" t="s">
        <v>42</v>
      </c>
      <c r="O11" s="24">
        <f t="shared" si="0"/>
        <v>0</v>
      </c>
      <c r="P11" s="21"/>
      <c r="Q11" s="21"/>
      <c r="R11" s="21"/>
      <c r="S11" s="21">
        <v>0</v>
      </c>
      <c r="T11" s="23" t="s">
        <v>42</v>
      </c>
      <c r="U11" s="25">
        <f t="shared" si="1"/>
        <v>0</v>
      </c>
      <c r="V11" s="21"/>
      <c r="W11" s="21"/>
      <c r="X11" s="21"/>
      <c r="Y11" s="21"/>
      <c r="Z11" s="27"/>
      <c r="AA11" s="27"/>
      <c r="AB11" s="27"/>
    </row>
    <row r="12" spans="1:28" x14ac:dyDescent="0.25">
      <c r="B12" s="3" t="s">
        <v>12</v>
      </c>
      <c r="C12" s="8"/>
      <c r="D12" s="9"/>
      <c r="E12" s="2"/>
      <c r="F12" s="2"/>
      <c r="G12" s="3" t="s">
        <v>43</v>
      </c>
      <c r="H12" s="15">
        <f>(C7+C19+C40)/3</f>
        <v>0</v>
      </c>
      <c r="I12" s="16">
        <f>(D7+D19+D40)/3</f>
        <v>0</v>
      </c>
      <c r="J12" s="20">
        <v>2.2999999999999998</v>
      </c>
      <c r="K12" s="20">
        <v>1</v>
      </c>
      <c r="L12" s="20"/>
      <c r="M12" s="20" t="s">
        <v>36</v>
      </c>
      <c r="N12" s="23" t="s">
        <v>43</v>
      </c>
      <c r="O12" s="24">
        <f t="shared" si="0"/>
        <v>0</v>
      </c>
      <c r="P12" s="21"/>
      <c r="Q12" s="21"/>
      <c r="R12" s="21"/>
      <c r="S12" s="21">
        <v>0</v>
      </c>
      <c r="T12" s="23" t="s">
        <v>43</v>
      </c>
      <c r="U12" s="25">
        <f t="shared" si="1"/>
        <v>0</v>
      </c>
      <c r="V12" s="21"/>
      <c r="W12" s="21"/>
      <c r="X12" s="21"/>
      <c r="Y12" s="21"/>
      <c r="Z12" s="27"/>
      <c r="AA12" s="27"/>
      <c r="AB12" s="27"/>
    </row>
    <row r="13" spans="1:28" x14ac:dyDescent="0.25">
      <c r="B13" s="3" t="s">
        <v>13</v>
      </c>
      <c r="C13" s="8"/>
      <c r="D13" s="9"/>
      <c r="E13" s="2"/>
      <c r="F13" s="2"/>
      <c r="G13" s="3" t="s">
        <v>44</v>
      </c>
      <c r="H13" s="15">
        <f>(C6+C25+C26+C29)/4</f>
        <v>0</v>
      </c>
      <c r="I13" s="16">
        <f>(D6+D25+D26+D29)/4</f>
        <v>0</v>
      </c>
      <c r="J13" s="20">
        <v>1.2</v>
      </c>
      <c r="K13" s="20">
        <v>0.8</v>
      </c>
      <c r="L13" s="20"/>
      <c r="M13" s="20" t="s">
        <v>36</v>
      </c>
      <c r="N13" s="23" t="s">
        <v>44</v>
      </c>
      <c r="O13" s="24">
        <f t="shared" si="0"/>
        <v>0</v>
      </c>
      <c r="P13" s="21"/>
      <c r="Q13" s="21"/>
      <c r="R13" s="21"/>
      <c r="S13" s="21">
        <v>0</v>
      </c>
      <c r="T13" s="23" t="s">
        <v>44</v>
      </c>
      <c r="U13" s="25">
        <f t="shared" si="1"/>
        <v>0</v>
      </c>
      <c r="V13" s="21"/>
      <c r="W13" s="21"/>
      <c r="X13" s="21"/>
      <c r="Y13" s="21"/>
      <c r="Z13" s="27"/>
      <c r="AA13" s="27"/>
      <c r="AB13" s="27"/>
    </row>
    <row r="14" spans="1:28" x14ac:dyDescent="0.25">
      <c r="B14" s="3" t="s">
        <v>14</v>
      </c>
      <c r="C14" s="8"/>
      <c r="D14" s="9"/>
      <c r="E14" s="2"/>
      <c r="F14" s="2"/>
      <c r="G14" s="3" t="s">
        <v>45</v>
      </c>
      <c r="H14" s="15">
        <f>(C8+C14+C45)/3</f>
        <v>0</v>
      </c>
      <c r="I14" s="16">
        <f>(D8+D14+D45)/3</f>
        <v>0</v>
      </c>
      <c r="J14" s="20">
        <v>1.3</v>
      </c>
      <c r="K14" s="20">
        <v>0.7</v>
      </c>
      <c r="L14" s="20"/>
      <c r="M14" s="20" t="s">
        <v>36</v>
      </c>
      <c r="N14" s="23" t="s">
        <v>45</v>
      </c>
      <c r="O14" s="24">
        <f t="shared" si="0"/>
        <v>0</v>
      </c>
      <c r="P14" s="21"/>
      <c r="Q14" s="21"/>
      <c r="R14" s="21"/>
      <c r="S14" s="21">
        <v>0</v>
      </c>
      <c r="T14" s="23" t="s">
        <v>45</v>
      </c>
      <c r="U14" s="25">
        <f t="shared" si="1"/>
        <v>0</v>
      </c>
      <c r="V14" s="21"/>
      <c r="W14" s="21"/>
      <c r="X14" s="21"/>
      <c r="Y14" s="21"/>
      <c r="Z14" s="27"/>
      <c r="AA14" s="27"/>
      <c r="AB14" s="27"/>
    </row>
    <row r="15" spans="1:28" x14ac:dyDescent="0.25">
      <c r="B15" s="3" t="s">
        <v>15</v>
      </c>
      <c r="C15" s="8"/>
      <c r="D15" s="9"/>
      <c r="E15" s="2"/>
      <c r="F15" s="2"/>
      <c r="G15" s="3" t="s">
        <v>46</v>
      </c>
      <c r="H15" s="15">
        <f>(C17+C33+C42)/3</f>
        <v>0</v>
      </c>
      <c r="I15" s="16">
        <f>(D17+D33+D42)/3</f>
        <v>0</v>
      </c>
      <c r="J15" s="20">
        <v>1</v>
      </c>
      <c r="K15" s="20">
        <v>0.7</v>
      </c>
      <c r="L15" s="20"/>
      <c r="M15" s="20" t="s">
        <v>36</v>
      </c>
      <c r="N15" s="23" t="s">
        <v>46</v>
      </c>
      <c r="O15" s="24">
        <f t="shared" si="0"/>
        <v>0</v>
      </c>
      <c r="P15" s="21"/>
      <c r="Q15" s="21"/>
      <c r="R15" s="21"/>
      <c r="S15" s="21">
        <v>0</v>
      </c>
      <c r="T15" s="23" t="s">
        <v>46</v>
      </c>
      <c r="U15" s="25">
        <f t="shared" si="1"/>
        <v>0</v>
      </c>
      <c r="V15" s="21"/>
      <c r="W15" s="21"/>
      <c r="X15" s="21"/>
      <c r="Y15" s="21"/>
      <c r="Z15" s="27"/>
      <c r="AA15" s="27"/>
      <c r="AB15" s="27"/>
    </row>
    <row r="16" spans="1:28" x14ac:dyDescent="0.25">
      <c r="B16" s="3" t="s">
        <v>16</v>
      </c>
      <c r="C16" s="8"/>
      <c r="D16" s="9"/>
      <c r="E16" s="2"/>
      <c r="F16" s="2"/>
      <c r="G16" s="3" t="s">
        <v>47</v>
      </c>
      <c r="H16" s="15">
        <f>(C34+C37+C46+C52)/4</f>
        <v>0</v>
      </c>
      <c r="I16" s="16">
        <f>(D34+D37+D46+D52)/4</f>
        <v>0</v>
      </c>
      <c r="J16" s="20">
        <v>1.3</v>
      </c>
      <c r="K16" s="20">
        <v>0.7</v>
      </c>
      <c r="L16" s="20"/>
      <c r="M16" s="20" t="s">
        <v>36</v>
      </c>
      <c r="N16" s="23" t="s">
        <v>47</v>
      </c>
      <c r="O16" s="24">
        <f t="shared" si="0"/>
        <v>0</v>
      </c>
      <c r="P16" s="21"/>
      <c r="Q16" s="21"/>
      <c r="R16" s="21"/>
      <c r="S16" s="21">
        <v>0</v>
      </c>
      <c r="T16" s="23" t="s">
        <v>47</v>
      </c>
      <c r="U16" s="25">
        <f t="shared" si="1"/>
        <v>0</v>
      </c>
      <c r="V16" s="21"/>
      <c r="W16" s="21"/>
      <c r="X16" s="21"/>
      <c r="Y16" s="21"/>
      <c r="Z16" s="27"/>
      <c r="AA16" s="27"/>
      <c r="AB16" s="27"/>
    </row>
    <row r="17" spans="2:28" ht="15.75" thickBot="1" x14ac:dyDescent="0.3">
      <c r="B17" s="3" t="s">
        <v>17</v>
      </c>
      <c r="C17" s="8"/>
      <c r="D17" s="9"/>
      <c r="E17" s="2"/>
      <c r="F17" s="2"/>
      <c r="G17" s="3" t="s">
        <v>48</v>
      </c>
      <c r="H17" s="17">
        <f>(C16+C23+C43)/3</f>
        <v>0</v>
      </c>
      <c r="I17" s="18">
        <f>(D16+D23+D43)/3</f>
        <v>0</v>
      </c>
      <c r="J17" s="20">
        <v>1</v>
      </c>
      <c r="K17" s="20">
        <v>0</v>
      </c>
      <c r="L17" s="20"/>
      <c r="M17" s="20" t="s">
        <v>36</v>
      </c>
      <c r="N17" s="23" t="s">
        <v>48</v>
      </c>
      <c r="O17" s="24">
        <f t="shared" si="0"/>
        <v>0</v>
      </c>
      <c r="P17" s="21"/>
      <c r="Q17" s="21"/>
      <c r="R17" s="21"/>
      <c r="S17" s="21">
        <v>0</v>
      </c>
      <c r="T17" s="23" t="s">
        <v>48</v>
      </c>
      <c r="U17" s="25">
        <f t="shared" si="1"/>
        <v>0</v>
      </c>
      <c r="V17" s="21"/>
      <c r="W17" s="21"/>
      <c r="X17" s="21"/>
      <c r="Y17" s="21"/>
      <c r="Z17" s="27"/>
      <c r="AA17" s="27"/>
      <c r="AB17" s="27"/>
    </row>
    <row r="18" spans="2:28" x14ac:dyDescent="0.25">
      <c r="B18" s="3" t="s">
        <v>18</v>
      </c>
      <c r="C18" s="8"/>
      <c r="D18" s="9"/>
      <c r="E18" s="2"/>
      <c r="F18" s="2"/>
      <c r="G18" s="4" t="s">
        <v>49</v>
      </c>
      <c r="H18" s="2"/>
      <c r="I18" s="2"/>
      <c r="J18" s="2"/>
      <c r="K18" s="2"/>
      <c r="L18" s="2"/>
      <c r="M18" s="2"/>
      <c r="N18" s="2"/>
      <c r="O18" s="2"/>
      <c r="S18" s="27"/>
    </row>
    <row r="19" spans="2:28" x14ac:dyDescent="0.25">
      <c r="B19" s="3" t="s">
        <v>19</v>
      </c>
      <c r="C19" s="8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28" x14ac:dyDescent="0.25">
      <c r="B20" s="3" t="s">
        <v>20</v>
      </c>
      <c r="C20" s="8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28" x14ac:dyDescent="0.25">
      <c r="B21" s="3" t="s">
        <v>21</v>
      </c>
      <c r="C21" s="8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28" x14ac:dyDescent="0.25">
      <c r="B22" s="3" t="s">
        <v>22</v>
      </c>
      <c r="C22" s="8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28" x14ac:dyDescent="0.25">
      <c r="B23" s="3" t="s">
        <v>23</v>
      </c>
      <c r="C23" s="8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2:28" x14ac:dyDescent="0.25">
      <c r="B24" s="3" t="s">
        <v>24</v>
      </c>
      <c r="C24" s="8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28" x14ac:dyDescent="0.25">
      <c r="B25" s="3" t="s">
        <v>25</v>
      </c>
      <c r="C25" s="8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2:28" x14ac:dyDescent="0.25">
      <c r="B26" s="3" t="s">
        <v>26</v>
      </c>
      <c r="C26" s="8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28" x14ac:dyDescent="0.25">
      <c r="B27" s="3" t="s">
        <v>27</v>
      </c>
      <c r="C27" s="8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28" x14ac:dyDescent="0.25">
      <c r="B28" s="3" t="s">
        <v>50</v>
      </c>
      <c r="C28" s="8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2:28" x14ac:dyDescent="0.25">
      <c r="B29" s="3" t="s">
        <v>51</v>
      </c>
      <c r="C29" s="8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2:28" x14ac:dyDescent="0.25">
      <c r="B30" s="3" t="s">
        <v>52</v>
      </c>
      <c r="C30" s="8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28" x14ac:dyDescent="0.25">
      <c r="B31" s="3" t="s">
        <v>53</v>
      </c>
      <c r="C31" s="8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28" x14ac:dyDescent="0.25">
      <c r="B32" s="3" t="s">
        <v>54</v>
      </c>
      <c r="C32" s="8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5" x14ac:dyDescent="0.25">
      <c r="B33" s="3" t="s">
        <v>55</v>
      </c>
      <c r="C33" s="8"/>
      <c r="D33" s="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x14ac:dyDescent="0.25">
      <c r="B34" s="3" t="s">
        <v>56</v>
      </c>
      <c r="C34" s="8"/>
      <c r="D34" s="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 x14ac:dyDescent="0.25">
      <c r="B35" s="3" t="s">
        <v>57</v>
      </c>
      <c r="C35" s="8"/>
      <c r="D35" s="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x14ac:dyDescent="0.25">
      <c r="B36" s="3" t="s">
        <v>58</v>
      </c>
      <c r="C36" s="8"/>
      <c r="D36" s="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 x14ac:dyDescent="0.25">
      <c r="B37" s="3" t="s">
        <v>59</v>
      </c>
      <c r="C37" s="8"/>
      <c r="D37" s="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x14ac:dyDescent="0.25">
      <c r="B38" s="3" t="s">
        <v>60</v>
      </c>
      <c r="C38" s="8"/>
      <c r="D38" s="9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x14ac:dyDescent="0.25">
      <c r="B39" s="3" t="s">
        <v>61</v>
      </c>
      <c r="C39" s="8"/>
      <c r="D39" s="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 x14ac:dyDescent="0.25">
      <c r="B40" s="3" t="s">
        <v>62</v>
      </c>
      <c r="C40" s="8"/>
      <c r="D40" s="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 x14ac:dyDescent="0.25">
      <c r="B41" s="3" t="s">
        <v>63</v>
      </c>
      <c r="C41" s="8"/>
      <c r="D41" s="9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2:15" x14ac:dyDescent="0.25">
      <c r="B42" s="3" t="s">
        <v>64</v>
      </c>
      <c r="C42" s="8"/>
      <c r="D42" s="9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2:15" x14ac:dyDescent="0.25">
      <c r="B43" s="3" t="s">
        <v>65</v>
      </c>
      <c r="C43" s="8"/>
      <c r="D43" s="9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 x14ac:dyDescent="0.25">
      <c r="B44" s="3" t="s">
        <v>66</v>
      </c>
      <c r="C44" s="8"/>
      <c r="D44" s="9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2:15" x14ac:dyDescent="0.25">
      <c r="B45" s="3" t="s">
        <v>67</v>
      </c>
      <c r="C45" s="8"/>
      <c r="D45" s="9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2:15" x14ac:dyDescent="0.25">
      <c r="B46" s="3" t="s">
        <v>68</v>
      </c>
      <c r="C46" s="8"/>
      <c r="D46" s="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2:15" x14ac:dyDescent="0.25">
      <c r="B47" s="3" t="s">
        <v>69</v>
      </c>
      <c r="C47" s="8"/>
      <c r="D47" s="9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2:15" x14ac:dyDescent="0.25">
      <c r="B48" s="3" t="s">
        <v>70</v>
      </c>
      <c r="C48" s="8"/>
      <c r="D48" s="9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2:15" x14ac:dyDescent="0.25">
      <c r="B49" s="3" t="s">
        <v>71</v>
      </c>
      <c r="C49" s="8"/>
      <c r="D49" s="9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 x14ac:dyDescent="0.25">
      <c r="B50" s="3" t="s">
        <v>72</v>
      </c>
      <c r="C50" s="8"/>
      <c r="D50" s="9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x14ac:dyDescent="0.25">
      <c r="B51" s="3" t="s">
        <v>73</v>
      </c>
      <c r="C51" s="8"/>
      <c r="D51" s="9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2:15" ht="15.75" thickBot="1" x14ac:dyDescent="0.3">
      <c r="B52" s="3" t="s">
        <v>75</v>
      </c>
      <c r="C52" s="28"/>
      <c r="D52" s="11"/>
    </row>
    <row r="55" spans="2:15" x14ac:dyDescent="0.25">
      <c r="D55" s="2"/>
    </row>
    <row r="56" spans="2:15" x14ac:dyDescent="0.25">
      <c r="D56" s="2"/>
    </row>
    <row r="57" spans="2:15" x14ac:dyDescent="0.25">
      <c r="D57" s="2"/>
    </row>
  </sheetData>
  <conditionalFormatting sqref="I5:I17">
    <cfRule type="cellIs" dxfId="0" priority="1" operator="greaterThanOrEqual">
      <formula>2.1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830511D5EC64CBC5F87DB314B848D" ma:contentTypeVersion="11" ma:contentTypeDescription="Skapa ett nytt dokument." ma:contentTypeScope="" ma:versionID="a091e90382090a1b085133d5e7ccd19f">
  <xsd:schema xmlns:xsd="http://www.w3.org/2001/XMLSchema" xmlns:xs="http://www.w3.org/2001/XMLSchema" xmlns:p="http://schemas.microsoft.com/office/2006/metadata/properties" xmlns:ns2="00ad550d-bb9e-4686-be8d-85a437a90fe9" xmlns:ns3="8cfa6854-d625-4a9a-a96e-a107ceeaa087" targetNamespace="http://schemas.microsoft.com/office/2006/metadata/properties" ma:root="true" ma:fieldsID="256443a981122d30a9f5d7e1257a0297" ns2:_="" ns3:_="">
    <xsd:import namespace="00ad550d-bb9e-4686-be8d-85a437a90fe9"/>
    <xsd:import namespace="8cfa6854-d625-4a9a-a96e-a107ceeaa0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d550d-bb9e-4686-be8d-85a437a90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6854-d625-4a9a-a96e-a107ceeaa08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398B6C-EA8F-4C6C-89E7-5B7860D9B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ad550d-bb9e-4686-be8d-85a437a90fe9"/>
    <ds:schemaRef ds:uri="8cfa6854-d625-4a9a-a96e-a107ceeaa0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B3DA50-87E1-40BF-B247-C5BE03391C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257278-14AD-4289-90EE-A17830434AC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ISAP Ungdom</vt:lpstr>
      <vt:lpstr>ISAP Förälder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Grafgeneratorn - Rättning av enkäter</dc:title>
  <dc:subject/>
  <dc:creator>Jonas</dc:creator>
  <cp:keywords/>
  <dc:description/>
  <cp:lastModifiedBy>Johan Strömbeck</cp:lastModifiedBy>
  <cp:revision/>
  <dcterms:created xsi:type="dcterms:W3CDTF">2014-09-08T07:53:54Z</dcterms:created>
  <dcterms:modified xsi:type="dcterms:W3CDTF">2025-01-17T12:17:44Z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0x010100288830511D5EC64CBC5F87DB314B848D</vt:lpwstr>
  </property>
</Properties>
</file>